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475" windowHeight="3075" tabRatio="719" firstSheet="2" activeTab="8"/>
  </bookViews>
  <sheets>
    <sheet name="Schedule I" sheetId="1" r:id="rId1"/>
    <sheet name="Schedule II" sheetId="2" r:id="rId2"/>
    <sheet name="Schedule III" sheetId="3" r:id="rId3"/>
    <sheet name="Schedule IV" sheetId="4" r:id="rId4"/>
    <sheet name="Schedule V-Pg 1" sheetId="5" r:id="rId5"/>
    <sheet name="Schedule V-Pg 2" sheetId="6" r:id="rId6"/>
    <sheet name="Schedule VI-Pg 1" sheetId="7" r:id="rId7"/>
    <sheet name="Schedule VI-Pg 2" sheetId="8" r:id="rId8"/>
    <sheet name="Schedule VII" sheetId="9" r:id="rId9"/>
    <sheet name="General Info" sheetId="10" r:id="rId10"/>
    <sheet name="Checklist" sheetId="11" r:id="rId11"/>
  </sheets>
  <definedNames>
    <definedName name="_xlnm.Print_Titles" localSheetId="0">'Schedule I'!$1:$11</definedName>
  </definedNames>
  <calcPr fullCalcOnLoad="1"/>
</workbook>
</file>

<file path=xl/comments1.xml><?xml version="1.0" encoding="utf-8"?>
<comments xmlns="http://schemas.openxmlformats.org/spreadsheetml/2006/main">
  <authors>
    <author>Guidance</author>
    <author>Maria V</author>
    <author>Robert G. Danco</author>
  </authors>
  <commentList>
    <comment ref="A16" authorId="0">
      <text>
        <r>
          <rPr>
            <b/>
            <sz val="10"/>
            <rFont val="Tahoma"/>
            <family val="2"/>
          </rPr>
          <t>Guidance:</t>
        </r>
        <r>
          <rPr>
            <sz val="8"/>
            <rFont val="Tahoma"/>
            <family val="0"/>
          </rPr>
          <t xml:space="preserve">
</t>
        </r>
        <r>
          <rPr>
            <sz val="10"/>
            <rFont val="Tahoma"/>
            <family val="2"/>
          </rPr>
          <t>All cash received as contributions from individuals should be classified as a receipt.  For receipts of property other than cash, please call the IEEE Tax Compliance Department at 
1. 732.562.5334 for instructions.  In the U.S., IRS regulations require that a written acknowledgement be given to each contributor that made a single contribution of $250 or more.  This acknowledgement must include the contributor’s name, address, and the total amount received.  The acknowledgement must also state that no goods or services were provided in exchange for the contribution.  If goods and services were provided, please contact the IEEE Tax Compliance Department for instructions.    Please attach copies of these  acknowledgements to this report.  These acknowledgements must be received by the contributor before he or she files their Federal Income Tax Return.</t>
        </r>
      </text>
    </comment>
    <comment ref="A17" authorId="0">
      <text>
        <r>
          <rPr>
            <b/>
            <sz val="10"/>
            <rFont val="Tahoma"/>
            <family val="2"/>
          </rPr>
          <t>Guidance:</t>
        </r>
        <r>
          <rPr>
            <sz val="8"/>
            <rFont val="Tahoma"/>
            <family val="0"/>
          </rPr>
          <t xml:space="preserve">
</t>
        </r>
        <r>
          <rPr>
            <sz val="10"/>
            <rFont val="Tahoma"/>
            <family val="2"/>
          </rPr>
          <t>Include all contributions received from corporations.  See instructions for 1.10 above.</t>
        </r>
      </text>
    </comment>
    <comment ref="A18" authorId="0">
      <text>
        <r>
          <rPr>
            <b/>
            <sz val="10"/>
            <rFont val="Tahoma"/>
            <family val="2"/>
          </rPr>
          <t>Guidance:</t>
        </r>
        <r>
          <rPr>
            <sz val="8"/>
            <rFont val="Tahoma"/>
            <family val="0"/>
          </rPr>
          <t xml:space="preserve">
</t>
        </r>
        <r>
          <rPr>
            <sz val="10"/>
            <rFont val="Tahoma"/>
            <family val="2"/>
          </rPr>
          <t>Include all contributions received from non-profit organizations and foundations.  See instructions for 1.10, above.</t>
        </r>
      </text>
    </comment>
    <comment ref="A22" authorId="0">
      <text>
        <r>
          <rPr>
            <b/>
            <sz val="10"/>
            <rFont val="Tahoma"/>
            <family val="2"/>
          </rPr>
          <t>Guidance:</t>
        </r>
        <r>
          <rPr>
            <sz val="8"/>
            <rFont val="Tahoma"/>
            <family val="0"/>
          </rPr>
          <t xml:space="preserve">
</t>
        </r>
        <r>
          <rPr>
            <sz val="10"/>
            <rFont val="Tahoma"/>
            <family val="2"/>
          </rPr>
          <t xml:space="preserve">Classify as a receipt any money generated and deposited in a bank account for regularly scheduled meetings or social events (including dinner meetings).  Form L-31, IEEE Meeting Report, must be completed for each meeting or event and submitted by the  Section Secretary annually.
</t>
        </r>
      </text>
    </comment>
    <comment ref="A23" authorId="0">
      <text>
        <r>
          <rPr>
            <b/>
            <sz val="10"/>
            <rFont val="Tahoma"/>
            <family val="2"/>
          </rPr>
          <t>Guidance:</t>
        </r>
        <r>
          <rPr>
            <sz val="8"/>
            <rFont val="Tahoma"/>
            <family val="0"/>
          </rPr>
          <t xml:space="preserve">
</t>
        </r>
        <r>
          <rPr>
            <sz val="10"/>
            <rFont val="Tahoma"/>
            <family val="2"/>
          </rPr>
          <t xml:space="preserve">Include receipts, not including advertising revenue, for all forms of publications including newsletters, abstracts, reprints, and conference publications and proceedings.
</t>
        </r>
      </text>
    </comment>
    <comment ref="A24" authorId="0">
      <text>
        <r>
          <rPr>
            <b/>
            <sz val="10"/>
            <rFont val="Tahoma"/>
            <family val="2"/>
          </rPr>
          <t>Guidance:</t>
        </r>
        <r>
          <rPr>
            <sz val="8"/>
            <rFont val="Tahoma"/>
            <family val="0"/>
          </rPr>
          <t xml:space="preserve">
</t>
        </r>
        <r>
          <rPr>
            <sz val="10"/>
            <rFont val="Tahoma"/>
            <family val="2"/>
          </rPr>
          <t xml:space="preserve">Include as a receipt any money received from IEEE conferences or subunits to pay for placing an advertisement in any Unit Publication.
</t>
        </r>
      </text>
    </comment>
    <comment ref="A25" authorId="0">
      <text>
        <r>
          <rPr>
            <b/>
            <sz val="10"/>
            <rFont val="Tahoma"/>
            <family val="2"/>
          </rPr>
          <t>Guidance:</t>
        </r>
        <r>
          <rPr>
            <sz val="8"/>
            <rFont val="Tahoma"/>
            <family val="0"/>
          </rPr>
          <t xml:space="preserve">
</t>
        </r>
        <r>
          <rPr>
            <sz val="10"/>
            <rFont val="Tahoma"/>
            <family val="2"/>
          </rPr>
          <t xml:space="preserve">Include as a receipt any money received from non-IEEE sources, to pay for placing an advertisement in any Unit Publication.
</t>
        </r>
      </text>
    </comment>
    <comment ref="A26" authorId="0">
      <text>
        <r>
          <rPr>
            <b/>
            <sz val="10"/>
            <rFont val="Tahoma"/>
            <family val="2"/>
          </rPr>
          <t>Guidance:</t>
        </r>
        <r>
          <rPr>
            <sz val="8"/>
            <rFont val="Tahoma"/>
            <family val="0"/>
          </rPr>
          <t xml:space="preserve">
</t>
        </r>
        <r>
          <rPr>
            <sz val="10"/>
            <rFont val="Tahoma"/>
            <family val="2"/>
          </rPr>
          <t xml:space="preserve">Include all conference receipts except those related to conference publications and advertising which should be classified on lines 2.20, 2.30 or 2.40.   Include distributions received by the Unit of conference surpluses.  Do not include repayments of conference loans; include these on Schedule VI, Page 1 and Line 7.35 (Section C) of Schedule I  It is important that conference receipts and disbursements be fully recorded and not just the net results.  For more than one conference, attach a schedule listing each conference and the related receipts and disbursements. 
</t>
        </r>
      </text>
    </comment>
    <comment ref="A27" authorId="0">
      <text>
        <r>
          <rPr>
            <b/>
            <sz val="10"/>
            <rFont val="Tahoma"/>
            <family val="2"/>
          </rPr>
          <t>Guidance:</t>
        </r>
        <r>
          <rPr>
            <sz val="8"/>
            <rFont val="Tahoma"/>
            <family val="0"/>
          </rPr>
          <t xml:space="preserve">
</t>
        </r>
        <r>
          <rPr>
            <sz val="10"/>
            <rFont val="Tahoma"/>
            <family val="2"/>
          </rPr>
          <t xml:space="preserve">Include as a receipt any money received for educational activities sponsored by the Unit including short courses, self-study courses, lecture series, seminars, and others.  This category does not include regularly scheduled Region, Section, Subsection or Chapter meetings.
</t>
        </r>
      </text>
    </comment>
    <comment ref="A28" authorId="0">
      <text>
        <r>
          <rPr>
            <b/>
            <sz val="10"/>
            <rFont val="Tahoma"/>
            <family val="2"/>
          </rPr>
          <t>Guidance:</t>
        </r>
        <r>
          <rPr>
            <sz val="8"/>
            <rFont val="Tahoma"/>
            <family val="0"/>
          </rPr>
          <t xml:space="preserve">
</t>
        </r>
        <r>
          <rPr>
            <sz val="10"/>
            <rFont val="Tahoma"/>
            <family val="2"/>
          </rPr>
          <t xml:space="preserve">Pursuant to IEEE’s Constitution, members of the Institute are permitted to engage in activities “directed toward the advancement of the standing of the members of the profession it serves.”  In addition, IEEE members may engage in activities that  "strive to enhance the quality of life for all people throughout the world through the constructive application of technology in its fields of competence.  It shall endeavor to promote understanding of the influence of such technology on the public welfare."  Any receipts related to such activities should be classified here.
</t>
        </r>
      </text>
    </comment>
    <comment ref="A29" authorId="0">
      <text>
        <r>
          <rPr>
            <b/>
            <sz val="10"/>
            <rFont val="Tahoma"/>
            <family val="2"/>
          </rPr>
          <t>Guidance:</t>
        </r>
        <r>
          <rPr>
            <sz val="8"/>
            <rFont val="Tahoma"/>
            <family val="0"/>
          </rPr>
          <t xml:space="preserve">
</t>
        </r>
        <r>
          <rPr>
            <sz val="10"/>
            <rFont val="Tahoma"/>
            <family val="2"/>
          </rPr>
          <t xml:space="preserve">This classification refers to any money generated in support of student or Student Branch activities
</t>
        </r>
      </text>
    </comment>
    <comment ref="A30" authorId="0">
      <text>
        <r>
          <rPr>
            <b/>
            <sz val="10"/>
            <rFont val="Tahoma"/>
            <family val="2"/>
          </rPr>
          <t>Guidance:</t>
        </r>
        <r>
          <rPr>
            <sz val="8"/>
            <rFont val="Tahoma"/>
            <family val="0"/>
          </rPr>
          <t xml:space="preserve">
</t>
        </r>
        <r>
          <rPr>
            <sz val="10"/>
            <rFont val="Tahoma"/>
            <family val="2"/>
          </rPr>
          <t xml:space="preserve">Include here any receipts from special projects that cannot be classified elsewhere.  Describe each project on a separate attachment.
</t>
        </r>
      </text>
    </comment>
    <comment ref="A34" authorId="0">
      <text>
        <r>
          <rPr>
            <b/>
            <sz val="10"/>
            <rFont val="Tahoma"/>
            <family val="2"/>
          </rPr>
          <t>Guidance:</t>
        </r>
        <r>
          <rPr>
            <sz val="8"/>
            <rFont val="Tahoma"/>
            <family val="0"/>
          </rPr>
          <t xml:space="preserve">
</t>
        </r>
        <r>
          <rPr>
            <sz val="10"/>
            <rFont val="Tahoma"/>
            <family val="2"/>
          </rPr>
          <t xml:space="preserve">The total gross rebate received during the year should be shown.  This may exceed the amount of cash you actually received.  The difference between the total gross rebate and the amount actually received should represent deductions made by IEEE HQ for payment of services performed at your request or expenses incurred on your behalf.  This difference is entered as a disbursement on the corresponding line.
</t>
        </r>
      </text>
    </comment>
    <comment ref="A35" authorId="0">
      <text>
        <r>
          <rPr>
            <b/>
            <sz val="10"/>
            <rFont val="Tahoma"/>
            <family val="2"/>
          </rPr>
          <t>Guidance:</t>
        </r>
        <r>
          <rPr>
            <sz val="8"/>
            <rFont val="Tahoma"/>
            <family val="0"/>
          </rPr>
          <t xml:space="preserve">
</t>
        </r>
        <r>
          <rPr>
            <sz val="10"/>
            <rFont val="Tahoma"/>
            <family val="2"/>
          </rPr>
          <t xml:space="preserve">Enter Regional Assessment payments received from IEEE HQ.  (applies only to Regional Offices)
</t>
        </r>
      </text>
    </comment>
    <comment ref="A36" authorId="0">
      <text>
        <r>
          <rPr>
            <b/>
            <sz val="10"/>
            <rFont val="Tahoma"/>
            <family val="2"/>
          </rPr>
          <t>Guidance:</t>
        </r>
        <r>
          <rPr>
            <sz val="8"/>
            <rFont val="Tahoma"/>
            <family val="0"/>
          </rPr>
          <t xml:space="preserve">
</t>
        </r>
        <r>
          <rPr>
            <sz val="10"/>
            <rFont val="Tahoma"/>
            <family val="2"/>
          </rPr>
          <t xml:space="preserve">Include any receipts received from your respective Region.  (Note:  This field is locked.  Enter first on Schedule III and the amounts will automatically carry forward.
</t>
        </r>
      </text>
    </comment>
    <comment ref="A37" authorId="0">
      <text>
        <r>
          <rPr>
            <b/>
            <sz val="10"/>
            <rFont val="Tahoma"/>
            <family val="2"/>
          </rPr>
          <t>Guidance:</t>
        </r>
        <r>
          <rPr>
            <sz val="8"/>
            <rFont val="Tahoma"/>
            <family val="0"/>
          </rPr>
          <t xml:space="preserve">
</t>
        </r>
        <r>
          <rPr>
            <sz val="10"/>
            <rFont val="Tahoma"/>
            <family val="2"/>
          </rPr>
          <t>If Sections, Subsections, Chapters and Affinity Groups do not file a consolidated financial report, the Section, Subsection,  Chapter or Affinity Group  should include any money received from each other on this line .  If reports are consolidated, do not include receipts from Units whose finances are consolidated with your Unit on the same financial report.  (Note:  This field is locked.  Enter first on Schedule III and the amount will carry forward automatically)</t>
        </r>
      </text>
    </comment>
    <comment ref="A38" authorId="0">
      <text>
        <r>
          <rPr>
            <b/>
            <sz val="10"/>
            <rFont val="Tahoma"/>
            <family val="2"/>
          </rPr>
          <t>Guidance:</t>
        </r>
        <r>
          <rPr>
            <sz val="8"/>
            <rFont val="Tahoma"/>
            <family val="0"/>
          </rPr>
          <t xml:space="preserve">
</t>
        </r>
        <r>
          <rPr>
            <sz val="10"/>
            <rFont val="Tahoma"/>
            <family val="2"/>
          </rPr>
          <t xml:space="preserve">Include any receipts received from RAB and other Major IEEE Boards such as USAB/PACE, etc.  (Note:  This field is locked.  Enter first on Schedule III and the amount will carry forward automatically.
</t>
        </r>
      </text>
    </comment>
    <comment ref="A39" authorId="0">
      <text>
        <r>
          <rPr>
            <b/>
            <sz val="10"/>
            <rFont val="Tahoma"/>
            <family val="2"/>
          </rPr>
          <t>Guidance:</t>
        </r>
        <r>
          <rPr>
            <sz val="8"/>
            <rFont val="Tahoma"/>
            <family val="0"/>
          </rPr>
          <t xml:space="preserve">
</t>
        </r>
        <r>
          <rPr>
            <sz val="10"/>
            <rFont val="Tahoma"/>
            <family val="2"/>
          </rPr>
          <t>Include any receipts received from IEEE HQ (other than the rebate) or from IEEE Societies.  (Note:  this field is locked.  Enter first on Schedule III and the amount will automatically carry forward.)</t>
        </r>
      </text>
    </comment>
    <comment ref="A40" authorId="0">
      <text>
        <r>
          <rPr>
            <b/>
            <sz val="10"/>
            <rFont val="Tahoma"/>
            <family val="2"/>
          </rPr>
          <t>Guidance:</t>
        </r>
        <r>
          <rPr>
            <sz val="8"/>
            <rFont val="Tahoma"/>
            <family val="0"/>
          </rPr>
          <t xml:space="preserve">
</t>
        </r>
        <r>
          <rPr>
            <sz val="10"/>
            <rFont val="Tahoma"/>
            <family val="2"/>
          </rPr>
          <t xml:space="preserve">Report as a receipt any money received on interest-bearing deposits or investments (i.e. interest on savings accounts, certificates of deposit, or interest payments from funds invested for the Unit by IEEE HQ).
</t>
        </r>
      </text>
    </comment>
    <comment ref="A41" authorId="0">
      <text>
        <r>
          <rPr>
            <b/>
            <sz val="10"/>
            <rFont val="Tahoma"/>
            <family val="2"/>
          </rPr>
          <t>Guidance:</t>
        </r>
        <r>
          <rPr>
            <sz val="8"/>
            <rFont val="Tahoma"/>
            <family val="0"/>
          </rPr>
          <t xml:space="preserve">
</t>
        </r>
        <r>
          <rPr>
            <sz val="10"/>
            <rFont val="Tahoma"/>
            <family val="2"/>
          </rPr>
          <t>Report as a receipt any dividends received on securities owned by the Unit.  Note:  IEEE Policy and Procedure Section 11.4  requires IEEE Executive Committee approval for these investments.</t>
        </r>
      </text>
    </comment>
    <comment ref="A42" authorId="0">
      <text>
        <r>
          <rPr>
            <b/>
            <sz val="10"/>
            <rFont val="Tahoma"/>
            <family val="2"/>
          </rPr>
          <t>Guidance:</t>
        </r>
        <r>
          <rPr>
            <sz val="8"/>
            <rFont val="Tahoma"/>
            <family val="0"/>
          </rPr>
          <t xml:space="preserve">
</t>
        </r>
        <r>
          <rPr>
            <sz val="10"/>
            <rFont val="Tahoma"/>
            <family val="2"/>
          </rPr>
          <t xml:space="preserve">Record any realized gains or losses on sales of investments during the year.  Losses should be shown as a negative amount.  The gain or loss is defined as the difference between the original cost of the investment and the amount received on the sale.  (List on Schedule V, Page 1 of 2) 
</t>
        </r>
      </text>
    </comment>
    <comment ref="A45" authorId="0">
      <text>
        <r>
          <rPr>
            <b/>
            <sz val="10"/>
            <rFont val="Tahoma"/>
            <family val="2"/>
          </rPr>
          <t>Guidance:</t>
        </r>
        <r>
          <rPr>
            <sz val="8"/>
            <rFont val="Tahoma"/>
            <family val="0"/>
          </rPr>
          <t xml:space="preserve">
</t>
        </r>
        <r>
          <rPr>
            <sz val="10"/>
            <rFont val="Tahoma"/>
            <family val="2"/>
          </rPr>
          <t xml:space="preserve">Report receipts not classified elsewhere on Schedule I.  Itemize all receipts that exceed $100 in the space provided or attach a schedule if necessary.
</t>
        </r>
      </text>
    </comment>
    <comment ref="A63" authorId="0">
      <text>
        <r>
          <rPr>
            <b/>
            <sz val="10"/>
            <rFont val="Tahoma"/>
            <family val="2"/>
          </rPr>
          <t>Guidance:</t>
        </r>
        <r>
          <rPr>
            <sz val="8"/>
            <rFont val="Tahoma"/>
            <family val="0"/>
          </rPr>
          <t xml:space="preserve">
</t>
        </r>
        <r>
          <rPr>
            <sz val="10"/>
            <rFont val="Tahoma"/>
            <family val="2"/>
          </rPr>
          <t xml:space="preserve">Include disbursements incurred in organizing and conducting regularly scheduled meetings or social events (including dinner meetings).  A Meeting Report, Form L-31, must be completed for each meeting or event.
</t>
        </r>
      </text>
    </comment>
    <comment ref="A64" authorId="0">
      <text>
        <r>
          <rPr>
            <b/>
            <sz val="10"/>
            <rFont val="Tahoma"/>
            <family val="2"/>
          </rPr>
          <t>Guidance:</t>
        </r>
        <r>
          <rPr>
            <sz val="8"/>
            <rFont val="Tahoma"/>
            <family val="0"/>
          </rPr>
          <t xml:space="preserve">
</t>
        </r>
        <r>
          <rPr>
            <sz val="10"/>
            <rFont val="Tahoma"/>
            <family val="2"/>
          </rPr>
          <t xml:space="preserve">Include disbursements for all forms of publications including newsletters, abstracts, reprints, and conference publications and proceedings.  Disbursements for conference agendas or notices should be reported on line 4.50 - “Conference Expenses”.
</t>
        </r>
      </text>
    </comment>
    <comment ref="A65" authorId="0">
      <text>
        <r>
          <rPr>
            <b/>
            <sz val="10"/>
            <rFont val="Tahoma"/>
            <family val="2"/>
          </rPr>
          <t>Guidance:</t>
        </r>
        <r>
          <rPr>
            <sz val="8"/>
            <rFont val="Tahoma"/>
            <family val="0"/>
          </rPr>
          <t xml:space="preserve">
</t>
        </r>
        <r>
          <rPr>
            <sz val="10"/>
            <rFont val="Tahoma"/>
            <family val="2"/>
          </rPr>
          <t xml:space="preserve">Classify as a disbursement any expense related to advertising by IEEE entities, publications, or conferences (such as a portion of printing and mailing costs allocated on the basis of space devoted to advertising).  Because of possible tax implications, an allocation of publication costs between advertising and other disbursements must be made.
</t>
        </r>
      </text>
    </comment>
    <comment ref="A66" authorId="0">
      <text>
        <r>
          <rPr>
            <b/>
            <sz val="10"/>
            <rFont val="Tahoma"/>
            <family val="2"/>
          </rPr>
          <t>Guidance:</t>
        </r>
        <r>
          <rPr>
            <sz val="8"/>
            <rFont val="Tahoma"/>
            <family val="0"/>
          </rPr>
          <t xml:space="preserve">
</t>
        </r>
        <r>
          <rPr>
            <sz val="10"/>
            <rFont val="Tahoma"/>
            <family val="2"/>
          </rPr>
          <t xml:space="preserve">Classify as a disbursement any expense related to advertising by non-IEEE sources (such as a portion of printing and mailing costs allocated on the basis of space devoted to advertising).  Because of possible tax implications, an allocation of publication costs between advertising and other disbursements must be made.
</t>
        </r>
      </text>
    </comment>
    <comment ref="A67" authorId="0">
      <text>
        <r>
          <rPr>
            <b/>
            <sz val="10"/>
            <rFont val="Tahoma"/>
            <family val="2"/>
          </rPr>
          <t>Guidance:</t>
        </r>
        <r>
          <rPr>
            <sz val="8"/>
            <rFont val="Tahoma"/>
            <family val="0"/>
          </rPr>
          <t xml:space="preserve">
</t>
        </r>
        <r>
          <rPr>
            <sz val="10"/>
            <rFont val="Tahoma"/>
            <family val="2"/>
          </rPr>
          <t xml:space="preserve">Include all conference expenditures except those related to conference publications and advertising which should be classified on lines 4.20, 4.30 and 4.40.  Do not include loan and advances made to others.  Include these on Schedule VI, Page 1 of 2 (Loans/Advance Receivable), and  Line 8.30 of Schedule I.  It is important that conference receipts and disbursements be fully recorded and not just the net results.  For more than one conference, attach a schedule listing each conference and the related receipts and disbursements. 
</t>
        </r>
      </text>
    </comment>
    <comment ref="A68" authorId="0">
      <text>
        <r>
          <rPr>
            <b/>
            <sz val="10"/>
            <rFont val="Tahoma"/>
            <family val="2"/>
          </rPr>
          <t>Guidance:</t>
        </r>
        <r>
          <rPr>
            <sz val="8"/>
            <rFont val="Tahoma"/>
            <family val="0"/>
          </rPr>
          <t xml:space="preserve">
</t>
        </r>
        <r>
          <rPr>
            <sz val="10"/>
            <rFont val="Tahoma"/>
            <family val="2"/>
          </rPr>
          <t xml:space="preserve">Include disbursements incurred in organizing, promoting, and conducting educational activities sponsored by the Unit.  Examples include the instructor’s or lecturer’s fees, instructional or course materials purchased for the activity and any other related expenses. </t>
        </r>
      </text>
    </comment>
    <comment ref="A69" authorId="0">
      <text>
        <r>
          <rPr>
            <b/>
            <sz val="10"/>
            <rFont val="Tahoma"/>
            <family val="2"/>
          </rPr>
          <t>Guidance:</t>
        </r>
        <r>
          <rPr>
            <sz val="8"/>
            <rFont val="Tahoma"/>
            <family val="0"/>
          </rPr>
          <t xml:space="preserve">
</t>
        </r>
        <r>
          <rPr>
            <sz val="10"/>
            <rFont val="Tahoma"/>
            <family val="2"/>
          </rPr>
          <t xml:space="preserve">Pursuant to IEEE’s Constitution, members of the Institute are permitted to engage in activities “directed toward the advancement of the standing of the members of the profession it serves.”  In addition, Institute members may engage in activities that, “strive to enhance the quality of life for all people throughout the world through the constructive application of technology in its fields of competence.  It shall endeavor to promote understanding of the influence of such technology on the public welfare” .  Any disbursements related to such activities should be classified here.
</t>
        </r>
      </text>
    </comment>
    <comment ref="A70" authorId="0">
      <text>
        <r>
          <rPr>
            <b/>
            <sz val="10"/>
            <rFont val="Tahoma"/>
            <family val="2"/>
          </rPr>
          <t>Guidance:</t>
        </r>
        <r>
          <rPr>
            <sz val="8"/>
            <rFont val="Tahoma"/>
            <family val="0"/>
          </rPr>
          <t xml:space="preserve">
</t>
        </r>
        <r>
          <rPr>
            <sz val="10"/>
            <rFont val="Tahoma"/>
            <family val="2"/>
          </rPr>
          <t xml:space="preserve">This classification refers to any money disbursed in support of student or Student Branch activities.
</t>
        </r>
      </text>
    </comment>
    <comment ref="A71" authorId="0">
      <text>
        <r>
          <rPr>
            <b/>
            <sz val="10"/>
            <rFont val="Tahoma"/>
            <family val="2"/>
          </rPr>
          <t>Guidance:</t>
        </r>
        <r>
          <rPr>
            <sz val="8"/>
            <rFont val="Tahoma"/>
            <family val="0"/>
          </rPr>
          <t xml:space="preserve">
</t>
        </r>
        <r>
          <rPr>
            <sz val="10"/>
            <rFont val="Tahoma"/>
            <family val="2"/>
          </rPr>
          <t xml:space="preserve">Classify as a disbursement any approved contributions made to individuals or organizations outside IEEE.  Attach a schedule including the recipient’s name, address, and amount, and description of grant or award.  (See Section  H  in FOG for more information on obtaining approval)  
</t>
        </r>
      </text>
    </comment>
    <comment ref="A72" authorId="0">
      <text>
        <r>
          <rPr>
            <b/>
            <sz val="10"/>
            <rFont val="Tahoma"/>
            <family val="2"/>
          </rPr>
          <t>Guidance:</t>
        </r>
        <r>
          <rPr>
            <sz val="8"/>
            <rFont val="Tahoma"/>
            <family val="0"/>
          </rPr>
          <t xml:space="preserve">
</t>
        </r>
        <r>
          <rPr>
            <sz val="10"/>
            <rFont val="Tahoma"/>
            <family val="2"/>
          </rPr>
          <t xml:space="preserve">Include here any disbursements for special projects that cannot be classified elsewhere.  Describe each project on a separate attachment.
</t>
        </r>
      </text>
    </comment>
    <comment ref="A76" authorId="0">
      <text>
        <r>
          <rPr>
            <b/>
            <sz val="10"/>
            <rFont val="Tahoma"/>
            <family val="2"/>
          </rPr>
          <t>Guidance:</t>
        </r>
        <r>
          <rPr>
            <sz val="8"/>
            <rFont val="Tahoma"/>
            <family val="0"/>
          </rPr>
          <t xml:space="preserve">
</t>
        </r>
        <r>
          <rPr>
            <sz val="10"/>
            <rFont val="Tahoma"/>
            <family val="2"/>
          </rPr>
          <t xml:space="preserve">Include disbursements such as rent and utilities for those Units that maintain permanent offices.  
</t>
        </r>
      </text>
    </comment>
    <comment ref="A77" authorId="0">
      <text>
        <r>
          <rPr>
            <b/>
            <sz val="10"/>
            <rFont val="Tahoma"/>
            <family val="2"/>
          </rPr>
          <t>Guidance:</t>
        </r>
        <r>
          <rPr>
            <sz val="8"/>
            <rFont val="Tahoma"/>
            <family val="0"/>
          </rPr>
          <t xml:space="preserve">
</t>
        </r>
        <r>
          <rPr>
            <sz val="10"/>
            <rFont val="Tahoma"/>
            <family val="2"/>
          </rPr>
          <t xml:space="preserve">Include any reimbursements of travel expenses.
</t>
        </r>
      </text>
    </comment>
    <comment ref="A78" authorId="0">
      <text>
        <r>
          <rPr>
            <b/>
            <sz val="10"/>
            <rFont val="Tahoma"/>
            <family val="2"/>
          </rPr>
          <t>Guidance:</t>
        </r>
        <r>
          <rPr>
            <sz val="8"/>
            <rFont val="Tahoma"/>
            <family val="0"/>
          </rPr>
          <t xml:space="preserve">
</t>
        </r>
        <r>
          <rPr>
            <sz val="10"/>
            <rFont val="Tahoma"/>
            <family val="2"/>
          </rPr>
          <t xml:space="preserve">Include the gross salary amounts paid to Unit employees.
</t>
        </r>
      </text>
    </comment>
    <comment ref="A79" authorId="0">
      <text>
        <r>
          <rPr>
            <b/>
            <sz val="10"/>
            <rFont val="Tahoma"/>
            <family val="2"/>
          </rPr>
          <t>Guidance:</t>
        </r>
        <r>
          <rPr>
            <sz val="8"/>
            <rFont val="Tahoma"/>
            <family val="0"/>
          </rPr>
          <t xml:space="preserve">
</t>
        </r>
        <r>
          <rPr>
            <sz val="10"/>
            <rFont val="Tahoma"/>
            <family val="2"/>
          </rPr>
          <t xml:space="preserve">Include payroll taxes paid by the Unit.  Do not include payments to government agencies for amounts withheld from employees wages.
</t>
        </r>
      </text>
    </comment>
    <comment ref="A80" authorId="0">
      <text>
        <r>
          <rPr>
            <b/>
            <sz val="10"/>
            <rFont val="Tahoma"/>
            <family val="2"/>
          </rPr>
          <t>Guidance:</t>
        </r>
        <r>
          <rPr>
            <sz val="8"/>
            <rFont val="Tahoma"/>
            <family val="0"/>
          </rPr>
          <t xml:space="preserve">
</t>
        </r>
        <r>
          <rPr>
            <sz val="10"/>
            <rFont val="Tahoma"/>
            <family val="2"/>
          </rPr>
          <t xml:space="preserve">Include support payments made to other IEEE Units.  Do not include payments to Units whose finances are consolidated with your Unit on the same financial report.  (Note:  This field is locked.  Enter first on Schedule III and the totals will carry forward.)
</t>
        </r>
      </text>
    </comment>
    <comment ref="A81" authorId="0">
      <text>
        <r>
          <rPr>
            <b/>
            <sz val="10"/>
            <rFont val="Tahoma"/>
            <family val="2"/>
          </rPr>
          <t>Guidance:</t>
        </r>
        <r>
          <rPr>
            <sz val="8"/>
            <rFont val="Tahoma"/>
            <family val="0"/>
          </rPr>
          <t xml:space="preserve">
</t>
        </r>
        <r>
          <rPr>
            <sz val="10"/>
            <rFont val="Tahoma"/>
            <family val="2"/>
          </rPr>
          <t xml:space="preserve">Include any support payments to your respective Region.  (Note:  this field is locked.  Enter first on Schedule III and the amount will automatically carry forward.)
</t>
        </r>
      </text>
    </comment>
    <comment ref="A82" authorId="0">
      <text>
        <r>
          <rPr>
            <b/>
            <sz val="10"/>
            <rFont val="Tahoma"/>
            <family val="2"/>
          </rPr>
          <t>Guidance:</t>
        </r>
        <r>
          <rPr>
            <sz val="8"/>
            <rFont val="Tahoma"/>
            <family val="0"/>
          </rPr>
          <t xml:space="preserve">
</t>
        </r>
        <r>
          <rPr>
            <sz val="10"/>
            <rFont val="Tahoma"/>
            <family val="2"/>
          </rPr>
          <t xml:space="preserve">Include payments made to RAB, USAB/PACE, or other Major IEEE Boards.  (Note:  This field is locked.  Enter first on Schedule III and the amount will automatically carry forward.)
</t>
        </r>
      </text>
    </comment>
    <comment ref="A83" authorId="0">
      <text>
        <r>
          <rPr>
            <b/>
            <sz val="10"/>
            <rFont val="Tahoma"/>
            <family val="2"/>
          </rPr>
          <t>Guidance:</t>
        </r>
        <r>
          <rPr>
            <sz val="8"/>
            <rFont val="Tahoma"/>
            <family val="0"/>
          </rPr>
          <t xml:space="preserve">
</t>
        </r>
        <r>
          <rPr>
            <sz val="10"/>
            <rFont val="Tahoma"/>
            <family val="2"/>
          </rPr>
          <t xml:space="preserve">Include payments made to IEEE HQ and/or IEEE Societies.  Do not include deductions from the Rebate.  (Note:  This field is locked.  Enter first on Schedule III and the amount will automatically be carried forward.)
</t>
        </r>
      </text>
    </comment>
    <comment ref="A85" authorId="0">
      <text>
        <r>
          <rPr>
            <b/>
            <sz val="10"/>
            <rFont val="Tahoma"/>
            <family val="2"/>
          </rPr>
          <t>Guidance:</t>
        </r>
        <r>
          <rPr>
            <sz val="8"/>
            <rFont val="Tahoma"/>
            <family val="0"/>
          </rPr>
          <t xml:space="preserve">
</t>
        </r>
        <r>
          <rPr>
            <sz val="10"/>
            <rFont val="Tahoma"/>
            <family val="2"/>
          </rPr>
          <t xml:space="preserve">Include here any disbursements not classified elsewhere on Schedule I.  Itemize all disbursements that exceed $100 in the space provided or attach a schedule if necessary.
</t>
        </r>
      </text>
    </comment>
    <comment ref="A89" authorId="0">
      <text>
        <r>
          <rPr>
            <b/>
            <sz val="10"/>
            <rFont val="Tahoma"/>
            <family val="2"/>
          </rPr>
          <t>Guidance:</t>
        </r>
        <r>
          <rPr>
            <sz val="8"/>
            <rFont val="Tahoma"/>
            <family val="0"/>
          </rPr>
          <t xml:space="preserve">
</t>
        </r>
        <r>
          <rPr>
            <sz val="10"/>
            <rFont val="Tahoma"/>
            <family val="2"/>
          </rPr>
          <t xml:space="preserve">Include expenditures for postage and supplies when soliciting contributions.  
</t>
        </r>
      </text>
    </comment>
    <comment ref="A90" authorId="0">
      <text>
        <r>
          <rPr>
            <b/>
            <sz val="10"/>
            <rFont val="Tahoma"/>
            <family val="2"/>
          </rPr>
          <t>Guidance:</t>
        </r>
        <r>
          <rPr>
            <sz val="8"/>
            <rFont val="Tahoma"/>
            <family val="0"/>
          </rPr>
          <t xml:space="preserve">
</t>
        </r>
        <r>
          <rPr>
            <sz val="10"/>
            <rFont val="Tahoma"/>
            <family val="2"/>
          </rPr>
          <t xml:space="preserve">Include all other expenditures incurred when soliciting contributions.
</t>
        </r>
      </text>
    </comment>
    <comment ref="A112" authorId="0">
      <text>
        <r>
          <rPr>
            <b/>
            <sz val="10"/>
            <rFont val="Tahoma"/>
            <family val="2"/>
          </rPr>
          <t>Guidance:</t>
        </r>
        <r>
          <rPr>
            <sz val="8"/>
            <rFont val="Tahoma"/>
            <family val="0"/>
          </rPr>
          <t xml:space="preserve">
</t>
        </r>
        <r>
          <rPr>
            <sz val="10"/>
            <rFont val="Tahoma"/>
            <family val="2"/>
          </rPr>
          <t xml:space="preserve">Report on Schedule V, Page 2 of 2 the "cost basis" of furnishings and equipment that have been sold in the current year (Col. C). The amount from Schedule V is then transferred to Line 7.10, Col. A, Schedule I.  (For your information, the difference between the amount received from the sale of the Furniture &amp; Equipment and the original cost noted above is reported on Schedule I, line 3.65, “Gain/(Loss) on Sale of Furniture &amp; Equipment,” which is also shown on Schedule V, Page 2 of 2, Column F). For all purchases and sales, please refer to IEEE Policy and Procedures Manual, Policy Statement 11.13 for proper guidance.  
</t>
        </r>
      </text>
    </comment>
    <comment ref="A113" authorId="0">
      <text>
        <r>
          <rPr>
            <b/>
            <sz val="10"/>
            <rFont val="Tahoma"/>
            <family val="2"/>
          </rPr>
          <t>Guidance:</t>
        </r>
        <r>
          <rPr>
            <sz val="8"/>
            <rFont val="Tahoma"/>
            <family val="0"/>
          </rPr>
          <t xml:space="preserve">
</t>
        </r>
        <r>
          <rPr>
            <sz val="10"/>
            <rFont val="Tahoma"/>
            <family val="2"/>
          </rPr>
          <t xml:space="preserve">For any investments sold during the year, record the original cost paid for that investment on Schedule V, Page 1 of 2, Column C for both the "Cost Basis Table" and the "Market Value Basis Table." The total amount in Schedule C of the Market Value Basis Table is transferred to Line 7.20, Column A, Schedule I. (For your information, the difference between the amount received from the sale of the investmentand the original cost noted above is reported on Schedule I, line 3.60, “Gain/(Loss) on Sale of Investments,” which is also shown on Schedule V, Page 1 of 2, Column F.
</t>
        </r>
      </text>
    </comment>
    <comment ref="A114" authorId="0">
      <text>
        <r>
          <rPr>
            <b/>
            <sz val="10"/>
            <rFont val="Tahoma"/>
            <family val="2"/>
          </rPr>
          <t>Guidance:</t>
        </r>
        <r>
          <rPr>
            <sz val="8"/>
            <rFont val="Tahoma"/>
            <family val="0"/>
          </rPr>
          <t xml:space="preserve">
</t>
        </r>
        <r>
          <rPr>
            <sz val="10"/>
            <rFont val="Tahoma"/>
            <family val="2"/>
          </rPr>
          <t>First complete Schedule VI, Page 1 of 2, Analysis of Cash Loans and Advances Receivable section, with regard to cash received as repayments of loan and advance receivables (Column C)  from other IEEE-related Units or unrelated organizations. Once you’ve completed the analysis on Schedule VI-pg1, transfer the total of Column C - cash received on loan receivables, to Line 7.30, Column A, Schedule I</t>
        </r>
        <r>
          <rPr>
            <sz val="8"/>
            <rFont val="Tahoma"/>
            <family val="0"/>
          </rPr>
          <t xml:space="preserve">. </t>
        </r>
        <r>
          <rPr>
            <sz val="10"/>
            <rFont val="Tahoma"/>
            <family val="2"/>
          </rPr>
          <t xml:space="preserve">  Any amounts related to a distribution of conference surplus paid in addition to a loan repayment should be classified on line 2.50-Conference Revenue, of Schedule I.  (Please note that decreases made to the Loan or Advance Receivables Account should also be reflected on line C of Schedule II, as instructed on Schedule VI, page 1 of 2.  
</t>
        </r>
      </text>
    </comment>
    <comment ref="A120" authorId="0">
      <text>
        <r>
          <rPr>
            <b/>
            <sz val="10"/>
            <rFont val="Tahoma"/>
            <family val="2"/>
          </rPr>
          <t>Guidance:</t>
        </r>
        <r>
          <rPr>
            <sz val="8"/>
            <rFont val="Tahoma"/>
            <family val="0"/>
          </rPr>
          <t xml:space="preserve">
</t>
        </r>
        <r>
          <rPr>
            <sz val="10"/>
            <rFont val="Tahoma"/>
            <family val="2"/>
          </rPr>
          <t xml:space="preserve">First enter on Schedule V, Page 2 of 2, any purchases that were made in the current year of Furniture and Equipment in Column B.  Purchases that require to be reported on Schedule V, Pg.1 include furniture and equipment with a cost equal to or greater than $1000 per item (otherwise they should be shown as a current year expense on Line 5.60 of Schedule I).  After completing Schedule V, Pg. 1, transfer the total of Column B-Purchases to Line 8.10, Column A, Schedule I.  (In addition, the total purchases should be reported on Line D, Column B of Schedule II-Statement of Net Worth, as instructed on Schedule V).  </t>
        </r>
      </text>
    </comment>
    <comment ref="A122" authorId="0">
      <text>
        <r>
          <rPr>
            <b/>
            <sz val="10"/>
            <rFont val="Tahoma"/>
            <family val="2"/>
          </rPr>
          <t>Guidance:</t>
        </r>
        <r>
          <rPr>
            <sz val="8"/>
            <rFont val="Tahoma"/>
            <family val="0"/>
          </rPr>
          <t xml:space="preserve">
</t>
        </r>
        <r>
          <rPr>
            <sz val="10"/>
            <rFont val="Tahoma"/>
            <family val="2"/>
          </rPr>
          <t xml:space="preserve">First complete Schedule V, Page 1 of 2-Analysis of Investments, and transfer the total of Column B-Purchases, under the Market Value Basis of Investments section, to Line 8.20-Purchases of Investments, Column A, Schedule I.  (For your information, this amount is also transferred to Schedule II-Statement of Net Worth, Line B, Column B).  
</t>
        </r>
      </text>
    </comment>
    <comment ref="A123" authorId="0">
      <text>
        <r>
          <rPr>
            <b/>
            <sz val="10"/>
            <rFont val="Tahoma"/>
            <family val="2"/>
          </rPr>
          <t>Guidance:</t>
        </r>
        <r>
          <rPr>
            <sz val="8"/>
            <rFont val="Tahoma"/>
            <family val="0"/>
          </rPr>
          <t xml:space="preserve">
</t>
        </r>
        <r>
          <rPr>
            <sz val="10"/>
            <rFont val="Tahoma"/>
            <family val="2"/>
          </rPr>
          <t xml:space="preserve">First complete Schedule VI, Page 1 of 2, Analysis of Cash Loans and Advances Receivable section, with regard to cash paid (Column B) as loans provided to other IEEE-related Units or unrelated organizations. Once you’ve completed the analysis on Schedule VI-pg1, transfer the total of Column B - cash paid on loan receivables, to Line 8.30, Column A, Schedule I.  (For your information, the same total amount is reported on Schedule II- Statement of Net Worth, Line C, Column B).
</t>
        </r>
      </text>
    </comment>
    <comment ref="A136" authorId="0">
      <text>
        <r>
          <rPr>
            <b/>
            <sz val="10"/>
            <rFont val="Tahoma"/>
            <family val="2"/>
          </rPr>
          <t>Guidance:</t>
        </r>
        <r>
          <rPr>
            <sz val="10"/>
            <rFont val="Tahoma"/>
            <family val="2"/>
          </rPr>
          <t xml:space="preserve">
Must equal to line  E2 “Total Cash on Hand @ End of Year" from the previous year's Annual Financial Report filed with IEEE HQ (Form L-50).
</t>
        </r>
      </text>
    </comment>
    <comment ref="A138" authorId="0">
      <text>
        <r>
          <rPr>
            <b/>
            <sz val="10"/>
            <rFont val="Tahoma"/>
            <family val="2"/>
          </rPr>
          <t>Guidance:</t>
        </r>
        <r>
          <rPr>
            <sz val="10"/>
            <rFont val="Tahoma"/>
            <family val="2"/>
          </rPr>
          <t xml:space="preserve">
Must equal total cash (checking accounts, savings accounts &amp; petty cash) as reported on Schedule II, Line D and Schedule VII .  (Note:  If the Unit maintains Custody and /or Assessment Accounts with IEEE HQ, include these balances on Schedule VII .)</t>
        </r>
      </text>
    </comment>
    <comment ref="D6" authorId="0">
      <text>
        <r>
          <rPr>
            <b/>
            <sz val="10"/>
            <rFont val="Tahoma"/>
            <family val="2"/>
          </rPr>
          <t>Guidance:</t>
        </r>
        <r>
          <rPr>
            <sz val="8"/>
            <rFont val="Tahoma"/>
            <family val="0"/>
          </rPr>
          <t xml:space="preserve">
</t>
        </r>
        <r>
          <rPr>
            <sz val="10"/>
            <rFont val="Tahoma"/>
            <family val="2"/>
          </rPr>
          <t xml:space="preserve">If the Unit's accounts are maintained in local currency, please complete this report in local currency.  Indicate the currency used.  IEEE HQ will make the conversion to US $.  </t>
        </r>
      </text>
    </comment>
    <comment ref="A44" authorId="0">
      <text>
        <r>
          <rPr>
            <b/>
            <sz val="10"/>
            <rFont val="Tahoma"/>
            <family val="2"/>
          </rPr>
          <t>Guidance:</t>
        </r>
        <r>
          <rPr>
            <sz val="8"/>
            <rFont val="Tahoma"/>
            <family val="0"/>
          </rPr>
          <t xml:space="preserve">
</t>
        </r>
        <r>
          <rPr>
            <sz val="10"/>
            <rFont val="Tahoma"/>
            <family val="2"/>
          </rPr>
          <t xml:space="preserve">Record any realized gains or losses on sales of Furniture &amp; Equipment during the year.  Losses should be shown as a negative amount.  The gain or loss is defined as the difference between the original cost of the assets and the amount received on the sale.  (See Schedule V, Page 2-Col. F).
 In Col. B, enter accumulated depreciation on Furniture &amp; Equip. that was sold or otherwise disposed of during the current year. This amount represents unrealized gain as a result of taking depreciation deductions in the current and previous reporting years (this is referred to as depreciation recapture). 
</t>
        </r>
      </text>
    </comment>
    <comment ref="A84" authorId="1">
      <text>
        <r>
          <rPr>
            <b/>
            <sz val="10"/>
            <rFont val="Tahoma"/>
            <family val="2"/>
          </rPr>
          <t>Guidance:</t>
        </r>
        <r>
          <rPr>
            <b/>
            <sz val="8"/>
            <rFont val="Tahoma"/>
            <family val="0"/>
          </rPr>
          <t xml:space="preserve">
</t>
        </r>
        <r>
          <rPr>
            <sz val="10"/>
            <rFont val="Tahoma"/>
            <family val="2"/>
          </rPr>
          <t>Enter depreciation expenses under Column B-Accrued Amounts since this item doesn’t require an expenditure of cash. The amounts are first entered on Schedule V, Page 2 of 2,  Column B of the Depreciation Analysis, and the total is transferred to Line 5.57, Column B, Schedule I.</t>
        </r>
      </text>
    </comment>
    <comment ref="A115" authorId="1">
      <text>
        <r>
          <rPr>
            <b/>
            <sz val="10"/>
            <rFont val="Tahoma"/>
            <family val="2"/>
          </rPr>
          <t>Guidance:</t>
        </r>
        <r>
          <rPr>
            <b/>
            <sz val="8"/>
            <rFont val="Tahoma"/>
            <family val="0"/>
          </rPr>
          <t xml:space="preserve">
</t>
        </r>
        <r>
          <rPr>
            <sz val="10"/>
            <rFont val="Tahoma"/>
            <family val="2"/>
          </rPr>
          <t>First complete Schedule VI, Page 1 of 2, Analysis of Cash Loans and Advances Payables section, with regard to the repayment of loans and advance payables that were previously received from other IEEE related Units or unrelated organizations. Once you’ve completed the analysis on Schedule VI-Pg.1, transfer the total of Column C - cash paid on loan payables, to Line 8.35, Schedule I. (For your information, the total of Column C is also reported on Schedule II-Statement of Net Worth, Line G, Column C).</t>
        </r>
        <r>
          <rPr>
            <sz val="8"/>
            <rFont val="Tahoma"/>
            <family val="0"/>
          </rPr>
          <t xml:space="preserve">
</t>
        </r>
      </text>
    </comment>
    <comment ref="A116" authorId="1">
      <text>
        <r>
          <rPr>
            <b/>
            <sz val="10"/>
            <rFont val="Tahoma"/>
            <family val="2"/>
          </rPr>
          <t>Guidance:</t>
        </r>
        <r>
          <rPr>
            <sz val="10"/>
            <rFont val="Tahoma"/>
            <family val="2"/>
          </rPr>
          <t xml:space="preserve">
First complete Schedule VI, Page 2 of 2, Analysis of Accrued Accounts Receivables section, with regard to accounts receivables incurred by the Unit from other IEEE-related Units or unrelated organizations. Once you’ve completed the analysis on Schedule VI-2, transfer the total of Column C - cash received on accounts receivables, to Line 7.40, Schedule I.</t>
        </r>
        <r>
          <rPr>
            <sz val="8"/>
            <rFont val="Tahoma"/>
            <family val="0"/>
          </rPr>
          <t xml:space="preserve">
</t>
        </r>
      </text>
    </comment>
    <comment ref="A124" authorId="1">
      <text>
        <r>
          <rPr>
            <b/>
            <sz val="10"/>
            <rFont val="Tahoma"/>
            <family val="2"/>
          </rPr>
          <t>Guidance:</t>
        </r>
        <r>
          <rPr>
            <sz val="10"/>
            <rFont val="Tahoma"/>
            <family val="2"/>
          </rPr>
          <t xml:space="preserve">
First complete Schedule VI, Page 1 of 2, Analysis of Cash Loans and Advances Payables section, with regard to the repayment of loans and advance payables from other IEEE related Units or unrelated organizations. Once you’ve completed the analysis on Schedule VI-Pg.1, transfer the total of Column C - cash paid on loan payables, to Line 8.35, Schedule I. (For your information, the total of Column C is also reported on Schedule II-Statement of Net Worth, Line G, Column C).</t>
        </r>
      </text>
    </comment>
    <comment ref="A125" authorId="1">
      <text>
        <r>
          <rPr>
            <b/>
            <sz val="9"/>
            <rFont val="Tahoma"/>
            <family val="2"/>
          </rPr>
          <t>Guidance:</t>
        </r>
        <r>
          <rPr>
            <sz val="9"/>
            <rFont val="Tahoma"/>
            <family val="2"/>
          </rPr>
          <t xml:space="preserve">
First complete Schedule VI, Page 2 of 2, Analysis of Accrued Accounts Payables section, with regard to accounts payables incurred by the Unit from other IEEE related Units or unrelated organizations. Once you’ve completed the analysis on Schedule VI-2, transfer the total of Column C - cash paid on accounts payables, to Line 8.40, Schedule I.
</t>
        </r>
        <r>
          <rPr>
            <sz val="8"/>
            <rFont val="Tahoma"/>
            <family val="0"/>
          </rPr>
          <t xml:space="preserve">
</t>
        </r>
      </text>
    </comment>
    <comment ref="A43" authorId="0">
      <text>
        <r>
          <rPr>
            <b/>
            <sz val="10"/>
            <rFont val="Tahoma"/>
            <family val="2"/>
          </rPr>
          <t>Guidance:</t>
        </r>
        <r>
          <rPr>
            <sz val="8"/>
            <rFont val="Tahoma"/>
            <family val="0"/>
          </rPr>
          <t xml:space="preserve">
</t>
        </r>
        <r>
          <rPr>
            <sz val="10"/>
            <rFont val="Tahoma"/>
            <family val="2"/>
          </rPr>
          <t xml:space="preserve">Amounts reported on this Line represent Unrealized Gains or (Losses) as a result of increases/ decreases to the  Market Value of Investments. The amount is first reported on Schedule V, Page 1 of 2, and the total is forwarded to this line, under Col. B. The amount also appears on Line B-1, Schedule II, Column B or C. See the instructions on Schedule V, Page 1 of 2.
</t>
        </r>
      </text>
    </comment>
    <comment ref="A121" authorId="2">
      <text>
        <r>
          <rPr>
            <b/>
            <sz val="10"/>
            <rFont val="Tahoma"/>
            <family val="2"/>
          </rPr>
          <t>Guidance:</t>
        </r>
        <r>
          <rPr>
            <b/>
            <sz val="8"/>
            <rFont val="Tahoma"/>
            <family val="2"/>
          </rPr>
          <t xml:space="preserve">
</t>
        </r>
        <r>
          <rPr>
            <sz val="10"/>
            <rFont val="Tahoma"/>
            <family val="2"/>
          </rPr>
          <t xml:space="preserve">All disbursements made to purchase Other Assets should be reported on this line as a reduction of cash (Col. A), and also reported on Line E-Other Assets, Column B, Schedule II-Statement of Net Worth, in order to show the asset purchased. You should also provide an attachment that supports the asset purchased and the amount of cost.
</t>
        </r>
      </text>
    </comment>
  </commentList>
</comments>
</file>

<file path=xl/comments10.xml><?xml version="1.0" encoding="utf-8"?>
<comments xmlns="http://schemas.openxmlformats.org/spreadsheetml/2006/main">
  <authors>
    <author>Guidance</author>
  </authors>
  <commentList>
    <comment ref="A5" authorId="0">
      <text>
        <r>
          <rPr>
            <b/>
            <sz val="10"/>
            <rFont val="Tahoma"/>
            <family val="2"/>
          </rPr>
          <t>Guidance:</t>
        </r>
        <r>
          <rPr>
            <sz val="8"/>
            <rFont val="Tahoma"/>
            <family val="0"/>
          </rPr>
          <t xml:space="preserve">
</t>
        </r>
        <r>
          <rPr>
            <sz val="10"/>
            <rFont val="Tahoma"/>
            <family val="2"/>
          </rPr>
          <t>If this form is submitted as an 
E-mail attachment, this signature page and attachments such as copies of bank statements and other non-electronic schedules must be sent by mail or fax.  Note:  The Treasurer and Chair must sign this page.</t>
        </r>
      </text>
    </comment>
  </commentList>
</comments>
</file>

<file path=xl/comments11.xml><?xml version="1.0" encoding="utf-8"?>
<comments xmlns="http://schemas.openxmlformats.org/spreadsheetml/2006/main">
  <authors>
    <author>Assistance</author>
  </authors>
  <commentList>
    <comment ref="E21" authorId="0">
      <text>
        <r>
          <rPr>
            <b/>
            <sz val="10"/>
            <rFont val="Tahoma"/>
            <family val="2"/>
          </rPr>
          <t>Assistance:</t>
        </r>
        <r>
          <rPr>
            <sz val="10"/>
            <rFont val="Tahoma"/>
            <family val="2"/>
          </rPr>
          <t xml:space="preserve">
Subsections, Chapters and Affinity Groups are sub-units of Sections (alternatively, Chapters and Affinity Groups may be sub-units of a Council).  Each sub-unit  must provide a financial report for the fiscal year to the Section (or Council) Treasurer.  The Section Treasurer should create a consolidated financial report for the Section that includes the financial information related to the sub-units;  if the Section Treasurer opts not to provide a consolidated report, the Section Treasurer is required to provide separate and complete financial reports for the Section plus each sub-unit.  Note:  A complete Financial Report must be submitted by all Geographical Units,  even if there is no Financial Activity.</t>
        </r>
      </text>
    </comment>
  </commentList>
</comments>
</file>

<file path=xl/comments2.xml><?xml version="1.0" encoding="utf-8"?>
<comments xmlns="http://schemas.openxmlformats.org/spreadsheetml/2006/main">
  <authors>
    <author>Guidance</author>
    <author>Maria V</author>
  </authors>
  <commentList>
    <comment ref="E7" authorId="0">
      <text>
        <r>
          <rPr>
            <b/>
            <sz val="10"/>
            <rFont val="Tahoma"/>
            <family val="2"/>
          </rPr>
          <t>Guidance:</t>
        </r>
        <r>
          <rPr>
            <sz val="8"/>
            <rFont val="Tahoma"/>
            <family val="0"/>
          </rPr>
          <t xml:space="preserve">
</t>
        </r>
        <r>
          <rPr>
            <sz val="10"/>
            <rFont val="Tahoma"/>
            <family val="2"/>
          </rPr>
          <t xml:space="preserve">If the Unit's accounts are maintained in local currency, please complete this report in local currency.  Indicate the currency used.  IEEE HQ will make the conversion to US $.  </t>
        </r>
      </text>
    </comment>
    <comment ref="B15" authorId="0">
      <text>
        <r>
          <rPr>
            <b/>
            <sz val="10"/>
            <rFont val="Tahoma"/>
            <family val="2"/>
          </rPr>
          <t>Guidance:</t>
        </r>
        <r>
          <rPr>
            <sz val="8"/>
            <rFont val="Tahoma"/>
            <family val="0"/>
          </rPr>
          <t xml:space="preserve">
</t>
        </r>
        <r>
          <rPr>
            <sz val="10"/>
            <rFont val="Tahoma"/>
            <family val="2"/>
          </rPr>
          <t xml:space="preserve">The Balance @ Beginning of Year Cash (Column A) should be the same amount as the Balance @ End of Year Cash from the previous year's L-50 Report, Schedule II, Line A, Column D. 
The current year's Balance @ End of Year Cash (Column D), is automatically linked to Schedule VII-Total Cash and Deposits. 
The difference between Col. A and Col. D should be reported in Column B-Increases, if there has been an increase in cash; or in Column C-Decreases, if there has been a decrease in cash.
</t>
        </r>
      </text>
    </comment>
    <comment ref="B17" authorId="1">
      <text>
        <r>
          <rPr>
            <b/>
            <sz val="10"/>
            <rFont val="Tahoma"/>
            <family val="2"/>
          </rPr>
          <t>Guidance:</t>
        </r>
        <r>
          <rPr>
            <b/>
            <sz val="9"/>
            <rFont val="Tahoma"/>
            <family val="2"/>
          </rPr>
          <t xml:space="preserve">
</t>
        </r>
        <r>
          <rPr>
            <sz val="10"/>
            <rFont val="Tahoma"/>
            <family val="2"/>
          </rPr>
          <t xml:space="preserve">Investments are usually the second largest asset held by IEEE Units. Therefore, it is important that the value of investments at year-end be accurately accounted for on Schedule V, page 1 of 2,- Analysis of Investment Activity section, and confirmed by the financial institutions that hold them for the IEEE Units. Please prepare the Schedule V Investment analysis very carefully, and transfer the balances to the correct Lines on Schedules I and II. Most importantly, make sure you attach copies of investment statements from the financial institutions that confirm the value of the investments at year-end. 
</t>
        </r>
      </text>
    </comment>
    <comment ref="B19" authorId="1">
      <text>
        <r>
          <rPr>
            <b/>
            <sz val="10"/>
            <rFont val="Tahoma"/>
            <family val="2"/>
          </rPr>
          <t>Guidance:</t>
        </r>
        <r>
          <rPr>
            <b/>
            <sz val="9"/>
            <rFont val="Tahoma"/>
            <family val="2"/>
          </rPr>
          <t xml:space="preserve">
</t>
        </r>
        <r>
          <rPr>
            <sz val="10"/>
            <rFont val="Tahoma"/>
            <family val="2"/>
          </rPr>
          <t xml:space="preserve">From time-to-time, IEEE Units will provide loans and advances to other IEEE Units, and it is very important that these loan receivables be accounted for with accuracy. Please complete Schedule VI, Page 1 of 2, Analysis of Cash Loans and Advances Receivables section, and transfer the totals to the indicated Lines on Schedules I and II (as instructed on Sch. VI).
</t>
        </r>
        <r>
          <rPr>
            <b/>
            <sz val="9"/>
            <rFont val="Tahoma"/>
            <family val="2"/>
          </rPr>
          <t xml:space="preserve">
</t>
        </r>
        <r>
          <rPr>
            <b/>
            <sz val="8"/>
            <rFont val="Tahoma"/>
            <family val="0"/>
          </rPr>
          <t xml:space="preserve">
</t>
        </r>
        <r>
          <rPr>
            <sz val="8"/>
            <rFont val="Tahoma"/>
            <family val="0"/>
          </rPr>
          <t xml:space="preserve">
</t>
        </r>
      </text>
    </comment>
    <comment ref="B20" authorId="1">
      <text>
        <r>
          <rPr>
            <b/>
            <sz val="10"/>
            <rFont val="Tahoma"/>
            <family val="2"/>
          </rPr>
          <t>Guidance:</t>
        </r>
        <r>
          <rPr>
            <b/>
            <sz val="9"/>
            <rFont val="Tahoma"/>
            <family val="2"/>
          </rPr>
          <t xml:space="preserve">
</t>
        </r>
        <r>
          <rPr>
            <sz val="10"/>
            <rFont val="Tahoma"/>
            <family val="2"/>
          </rPr>
          <t xml:space="preserve">IEEE Units should accrue for receipts when the cash won’t be received until the subsequent year. For example, an individual or corporation may pledge a contribution to the Unit, but the cash is not expected to be received until the subsequent year. To accurately account for this pledge, the Unit’s Treasurer can record the expected revenue on Line 1.00 of Schedule I, and the Accounts Receivable on Schedule VI, page 2 of 2, which is subsequently transferred to Line C of Schedule II. When the cash is received in the following year, the bank account is increased, and the Accounts Receivable is decreased. 
</t>
        </r>
        <r>
          <rPr>
            <b/>
            <sz val="8"/>
            <rFont val="Tahoma"/>
            <family val="0"/>
          </rPr>
          <t xml:space="preserve">
</t>
        </r>
        <r>
          <rPr>
            <sz val="8"/>
            <rFont val="Tahoma"/>
            <family val="0"/>
          </rPr>
          <t xml:space="preserve">
</t>
        </r>
      </text>
    </comment>
    <comment ref="B22" authorId="1">
      <text>
        <r>
          <rPr>
            <b/>
            <sz val="10"/>
            <rFont val="Tahoma"/>
            <family val="2"/>
          </rPr>
          <t>Guidance:</t>
        </r>
        <r>
          <rPr>
            <b/>
            <sz val="9"/>
            <rFont val="Tahoma"/>
            <family val="2"/>
          </rPr>
          <t xml:space="preserve">
</t>
        </r>
        <r>
          <rPr>
            <sz val="9"/>
            <rFont val="Tahoma"/>
            <family val="2"/>
          </rPr>
          <t xml:space="preserve">
</t>
        </r>
        <r>
          <rPr>
            <sz val="10"/>
            <rFont val="Tahoma"/>
            <family val="2"/>
          </rPr>
          <t>In order to operate for its intended purposes, some IEEE Units require the purchase of Furniture and Equipment. These assets may include office desks, chairs, filing cabinets and computers. In order to accurately account and report for the purchase and sale of these assets, the Treasurer should complete Schedule V, page 2 of 2-Analysis of Furniture &amp; Equipment Activity. Once completed, the totals should be transferred to the appropriate Lines on Schedules I and II as instructed on this schedule. If the Unit depreciates any of the assets held, the Treasurer should complete the Depreciation section on Schedule V-2, and transfer the totals to the appropriate Lines on Schedules I and II as instructed on Schedule V-2.</t>
        </r>
        <r>
          <rPr>
            <sz val="8"/>
            <rFont val="Tahoma"/>
            <family val="0"/>
          </rPr>
          <t xml:space="preserve">
</t>
        </r>
      </text>
    </comment>
    <comment ref="B32" authorId="1">
      <text>
        <r>
          <rPr>
            <b/>
            <sz val="10"/>
            <rFont val="Tahoma"/>
            <family val="2"/>
          </rPr>
          <t>Guidance:</t>
        </r>
        <r>
          <rPr>
            <b/>
            <sz val="9"/>
            <rFont val="Tahoma"/>
            <family val="2"/>
          </rPr>
          <t xml:space="preserve">
</t>
        </r>
        <r>
          <rPr>
            <sz val="10"/>
            <rFont val="Tahoma"/>
            <family val="2"/>
          </rPr>
          <t>From time-to-time, IEEE Units will receive loans and advances from other IEEE Units, and it is very important that these loan payables be accounted for with accuracy. Please complete Schedule VI, Page 1 of 2, Analysis of Cash Loans and Advances Payables section, and transfer the totals to the indicated Lines on Schedules I and II (as instructed on Sch VI-1). Be aware, if you are using the WEB L-50 Excel program, Schedule VI, Page 1 has automatic links to Schedules I and II.</t>
        </r>
        <r>
          <rPr>
            <b/>
            <sz val="9"/>
            <rFont val="Tahoma"/>
            <family val="2"/>
          </rPr>
          <t xml:space="preserve">
</t>
        </r>
        <r>
          <rPr>
            <b/>
            <sz val="8"/>
            <rFont val="Tahoma"/>
            <family val="0"/>
          </rPr>
          <t xml:space="preserve">
</t>
        </r>
        <r>
          <rPr>
            <sz val="8"/>
            <rFont val="Tahoma"/>
            <family val="0"/>
          </rPr>
          <t xml:space="preserve">
</t>
        </r>
      </text>
    </comment>
    <comment ref="B33" authorId="1">
      <text>
        <r>
          <rPr>
            <b/>
            <sz val="10"/>
            <rFont val="Tahoma"/>
            <family val="2"/>
          </rPr>
          <t xml:space="preserve">Guidance:
</t>
        </r>
        <r>
          <rPr>
            <b/>
            <sz val="9"/>
            <rFont val="Tahoma"/>
            <family val="2"/>
          </rPr>
          <t xml:space="preserve">
</t>
        </r>
        <r>
          <rPr>
            <sz val="10"/>
            <rFont val="Tahoma"/>
            <family val="2"/>
          </rPr>
          <t xml:space="preserve">IEEE Units should accrue for expenses incurred by the Unit, when the Unit doesn’t expect to pay the expense (cash) until the subsequent year. For example, the Unit may have ordered and received office supplies, and at year-end the bill hasn’t been paid. It would be appropriate for the Treasurer to record the expense on Line 5.60, Column B of Schedule I (but first provide the detail on Schedule IV with balances transferred to Schedule I), and the Accounts Payable on Schedule VI, page 2 of 2, which is transferred to Line G, Schedule II. When the cash is paid in the following year, the bank account is reduced, and the Accounts Payable for this vendor is eliminated. 
</t>
        </r>
        <r>
          <rPr>
            <b/>
            <sz val="8"/>
            <rFont val="Tahoma"/>
            <family val="0"/>
          </rPr>
          <t xml:space="preserve">
</t>
        </r>
        <r>
          <rPr>
            <sz val="8"/>
            <rFont val="Tahoma"/>
            <family val="0"/>
          </rPr>
          <t xml:space="preserve">
</t>
        </r>
      </text>
    </comment>
    <comment ref="B35" authorId="1">
      <text>
        <r>
          <rPr>
            <b/>
            <sz val="10"/>
            <rFont val="Tahoma"/>
            <family val="2"/>
          </rPr>
          <t>Guidance:</t>
        </r>
        <r>
          <rPr>
            <b/>
            <sz val="9"/>
            <rFont val="Tahoma"/>
            <family val="2"/>
          </rPr>
          <t xml:space="preserve">
</t>
        </r>
        <r>
          <rPr>
            <sz val="10"/>
            <rFont val="Tahoma"/>
            <family val="2"/>
          </rPr>
          <t>This line is made available for any other types of liabilities that are not classified in any other category on Schedule II. For instance, if a Unit has a long-term liability under a capital lease agreement, it should be reported as an Other Liabilities under this line, and supported by an attachment with descriptions and amounts.</t>
        </r>
        <r>
          <rPr>
            <sz val="8"/>
            <rFont val="Tahoma"/>
            <family val="0"/>
          </rPr>
          <t xml:space="preserve">
</t>
        </r>
      </text>
    </comment>
    <comment ref="B25" authorId="1">
      <text>
        <r>
          <rPr>
            <b/>
            <sz val="10"/>
            <rFont val="Tahoma"/>
            <family val="2"/>
          </rPr>
          <t xml:space="preserve">Guidance:
</t>
        </r>
        <r>
          <rPr>
            <b/>
            <sz val="9"/>
            <rFont val="Tahoma"/>
            <family val="2"/>
          </rPr>
          <t xml:space="preserve">
</t>
        </r>
        <r>
          <rPr>
            <sz val="10"/>
            <rFont val="Tahoma"/>
            <family val="2"/>
          </rPr>
          <t xml:space="preserve">Report on this Line all funds that were disbursed to purchase "Other Assets."   Previously, Prepaid Postal Expenses were reported on this line, but it is now required that all disbusements for Postal Deposits be expensed on Schedule I.  This change was necessary in order to eliminate the confusion of creating a prepaid expense on the Statement of Net Worth, and then reducing the prepaid when the Postal Deposits are used. 
Please provide an attachment for all Other Assets purchased that provide a description of the asset and the cost amount.
</t>
        </r>
      </text>
    </comment>
  </commentList>
</comments>
</file>

<file path=xl/sharedStrings.xml><?xml version="1.0" encoding="utf-8"?>
<sst xmlns="http://schemas.openxmlformats.org/spreadsheetml/2006/main" count="909" uniqueCount="495">
  <si>
    <t>ANNUAL IEEE GEOGRAPHICAL UNIT</t>
  </si>
  <si>
    <t>FINANCIAL REPORT TO IEEE HQ (Form L50)</t>
  </si>
  <si>
    <t>445 Hoes Lane, P.O. Box 1331</t>
  </si>
  <si>
    <t>UNIT NUMBER:</t>
  </si>
  <si>
    <t>UNIT NAME:</t>
  </si>
  <si>
    <t>Treasurer's Name (Print)</t>
  </si>
  <si>
    <t>Term of Office</t>
  </si>
  <si>
    <t>Telephone No.</t>
  </si>
  <si>
    <t>Date</t>
  </si>
  <si>
    <t>Chair's Name (Print)</t>
  </si>
  <si>
    <t>Independent Auditor (Attach Audit Report)</t>
  </si>
  <si>
    <t>Internal Audit Committee</t>
  </si>
  <si>
    <t>1.10</t>
  </si>
  <si>
    <t>Received from Individuals</t>
  </si>
  <si>
    <t>1.20</t>
  </si>
  <si>
    <t>Received from Corporations</t>
  </si>
  <si>
    <t>1.30</t>
  </si>
  <si>
    <t>Received from Foundations</t>
  </si>
  <si>
    <t>Total 1.00 - Contributions</t>
  </si>
  <si>
    <t>2.10</t>
  </si>
  <si>
    <t>Meetings &amp; Social Events</t>
  </si>
  <si>
    <t>2.20</t>
  </si>
  <si>
    <t>Publication Revenue</t>
  </si>
  <si>
    <t>2.30</t>
  </si>
  <si>
    <t>Advertising - IEEE</t>
  </si>
  <si>
    <t>2.40</t>
  </si>
  <si>
    <t>Advertising - Non-IEEE</t>
  </si>
  <si>
    <t>2.50</t>
  </si>
  <si>
    <t>Conference Revenue</t>
  </si>
  <si>
    <t>2.60</t>
  </si>
  <si>
    <t>2.70</t>
  </si>
  <si>
    <t>2.80</t>
  </si>
  <si>
    <t>2.90</t>
  </si>
  <si>
    <t>Project Revenues</t>
  </si>
  <si>
    <t>Total 2.00 - Program Revenue</t>
  </si>
  <si>
    <t>3.10</t>
  </si>
  <si>
    <t>Rebate from IEEE HQ</t>
  </si>
  <si>
    <t>3.15</t>
  </si>
  <si>
    <t>Regional Assessment</t>
  </si>
  <si>
    <t>3.20</t>
  </si>
  <si>
    <t>3.30</t>
  </si>
  <si>
    <t>Receipts from RAB, other Major Boards</t>
  </si>
  <si>
    <t>3.40</t>
  </si>
  <si>
    <t>Interest</t>
  </si>
  <si>
    <t>3.50</t>
  </si>
  <si>
    <t>Dividends</t>
  </si>
  <si>
    <t>3.70</t>
  </si>
  <si>
    <t>Other (Describe)</t>
  </si>
  <si>
    <t>Total 3.00 - Other Receipts</t>
  </si>
  <si>
    <t>4.10</t>
  </si>
  <si>
    <t>4.20</t>
  </si>
  <si>
    <t>Publication Expenses</t>
  </si>
  <si>
    <t>4.30</t>
  </si>
  <si>
    <t>4.50</t>
  </si>
  <si>
    <t>Conference Expenses</t>
  </si>
  <si>
    <t>4.60</t>
  </si>
  <si>
    <t>Educational Activities</t>
  </si>
  <si>
    <t>4.70</t>
  </si>
  <si>
    <t>Professional Activities</t>
  </si>
  <si>
    <t>4.80</t>
  </si>
  <si>
    <t>Student Activities</t>
  </si>
  <si>
    <t>4.85</t>
  </si>
  <si>
    <t>Grants and Awards</t>
  </si>
  <si>
    <t>4.90</t>
  </si>
  <si>
    <t>5.10</t>
  </si>
  <si>
    <t>Occupancy</t>
  </si>
  <si>
    <t>5.20</t>
  </si>
  <si>
    <t>Travel</t>
  </si>
  <si>
    <t>5.30</t>
  </si>
  <si>
    <t>Salaries</t>
  </si>
  <si>
    <t>5.40</t>
  </si>
  <si>
    <r>
      <t xml:space="preserve">Payroll Taxes  </t>
    </r>
    <r>
      <rPr>
        <sz val="11"/>
        <color indexed="10"/>
        <rFont val="Arial"/>
        <family val="2"/>
      </rPr>
      <t>(attach copies of returns)</t>
    </r>
  </si>
  <si>
    <t>5.50</t>
  </si>
  <si>
    <t>5.60</t>
  </si>
  <si>
    <t>6.10</t>
  </si>
  <si>
    <t>Postage &amp; Supplies</t>
  </si>
  <si>
    <t>6.20</t>
  </si>
  <si>
    <t>Other</t>
  </si>
  <si>
    <t>Total 6.00 - Fundraising Expenses</t>
  </si>
  <si>
    <t>B.</t>
  </si>
  <si>
    <t>C.</t>
  </si>
  <si>
    <t>Petty Cash</t>
  </si>
  <si>
    <t>D.</t>
  </si>
  <si>
    <t>G.</t>
  </si>
  <si>
    <t>TOTAL ASSETS</t>
  </si>
  <si>
    <t>Help</t>
  </si>
  <si>
    <t>1.00 - CONTRIBUTIONS</t>
  </si>
  <si>
    <t>2.00 - PROGRAM REVENUE</t>
  </si>
  <si>
    <t>3.00 - OTHER RECEIPTS</t>
  </si>
  <si>
    <t>Cash</t>
  </si>
  <si>
    <t>Amounts</t>
  </si>
  <si>
    <t>Accrued</t>
  </si>
  <si>
    <t>Total</t>
  </si>
  <si>
    <t>A</t>
  </si>
  <si>
    <t>B</t>
  </si>
  <si>
    <t>C</t>
  </si>
  <si>
    <t>(Col. A+B)</t>
  </si>
  <si>
    <t>X-Attach.</t>
  </si>
  <si>
    <t>X</t>
  </si>
  <si>
    <t>UNIT NAME.:</t>
  </si>
  <si>
    <t>SECTION A - RECEIPTS</t>
  </si>
  <si>
    <t>SECTION A - TOTAL RECEIPTS</t>
  </si>
  <si>
    <t>Total 7.00 - Other Receipts</t>
  </si>
  <si>
    <t>6.00 - FUNDRAISING EXPENSES</t>
  </si>
  <si>
    <t>5.00 - MANAGEMENT &amp; GENERAL EXPENSES</t>
  </si>
  <si>
    <t>4.00 - PROGRAM EXPENSES</t>
  </si>
  <si>
    <t>SECTION B - EXPENSES</t>
  </si>
  <si>
    <t>SCHEDULE I - RECEIPTS AND EXPENSES</t>
  </si>
  <si>
    <t>SECTION B - TOTAL EXPENSES</t>
  </si>
  <si>
    <t>Total 5.00 - Management &amp; General Expenses</t>
  </si>
  <si>
    <t>Total 4.00 - Program Expenses</t>
  </si>
  <si>
    <t>SECTION E - RECONCILIATION TO CASH ACCOUNTS</t>
  </si>
  <si>
    <t>SECTION D - TOTAL NET RECEIPTS (EXPENSES)</t>
  </si>
  <si>
    <t xml:space="preserve">Purchases of Investments </t>
  </si>
  <si>
    <r>
      <t>Sales of Investments</t>
    </r>
    <r>
      <rPr>
        <sz val="11"/>
        <color indexed="10"/>
        <rFont val="Arial"/>
        <family val="2"/>
      </rPr>
      <t xml:space="preserve"> </t>
    </r>
  </si>
  <si>
    <t>Total 8.00 - Other Cost or Expenses</t>
  </si>
  <si>
    <t>(1)</t>
  </si>
  <si>
    <t>(2)</t>
  </si>
  <si>
    <t>X -</t>
  </si>
  <si>
    <t>CURRENCY:</t>
  </si>
  <si>
    <t>Total of Sections A, B and C</t>
  </si>
  <si>
    <t>SCHEDULE II - STATEMENT OF NET WORTH</t>
  </si>
  <si>
    <t>Line #</t>
  </si>
  <si>
    <t>A.</t>
  </si>
  <si>
    <t>E.</t>
  </si>
  <si>
    <t>F.</t>
  </si>
  <si>
    <t>H.</t>
  </si>
  <si>
    <t>I.</t>
  </si>
  <si>
    <t>J.</t>
  </si>
  <si>
    <t>(*)</t>
  </si>
  <si>
    <t>X or (*)</t>
  </si>
  <si>
    <t>Attach</t>
  </si>
  <si>
    <t>LIABILITIES &amp; NET WORTH</t>
  </si>
  <si>
    <t>Balance @</t>
  </si>
  <si>
    <t>Beg. Of Year</t>
  </si>
  <si>
    <t>End of Year</t>
  </si>
  <si>
    <t>Current Year</t>
  </si>
  <si>
    <t>Increases</t>
  </si>
  <si>
    <t>Decreases</t>
  </si>
  <si>
    <t>Furniture and Equipment</t>
  </si>
  <si>
    <t>Beginning</t>
  </si>
  <si>
    <t>of Year</t>
  </si>
  <si>
    <t>D</t>
  </si>
  <si>
    <t>End</t>
  </si>
  <si>
    <t xml:space="preserve">Current Year </t>
  </si>
  <si>
    <t xml:space="preserve">NET WORTH </t>
  </si>
  <si>
    <t>Page 1 of 2</t>
  </si>
  <si>
    <t>Page 1 of 3</t>
  </si>
  <si>
    <t>Page 2 of 3</t>
  </si>
  <si>
    <t>Page 3 of 3</t>
  </si>
  <si>
    <t>FIXED ASSETS, INVESTMENTS &amp; LIABILITIES</t>
  </si>
  <si>
    <t xml:space="preserve">7.00 - Receipts </t>
  </si>
  <si>
    <t>SECTION C - TOTAL  NET RECEIPTS OR</t>
  </si>
  <si>
    <t>IEEE ANNUAL GEOGRAPHIC UNIT FINANCIAL REPORT</t>
  </si>
  <si>
    <t>#</t>
  </si>
  <si>
    <t>Region</t>
  </si>
  <si>
    <t>Purpose</t>
  </si>
  <si>
    <t>TOTAL Line 3.20</t>
  </si>
  <si>
    <t>Line 3.30 - Section / Council Receipts:</t>
  </si>
  <si>
    <t>TOTAL Line 3.30</t>
  </si>
  <si>
    <t>Board</t>
  </si>
  <si>
    <t>TOTAL Line 3.32</t>
  </si>
  <si>
    <t>TOTAL Line 3.34</t>
  </si>
  <si>
    <t>Line 3.70 - Other Miscellaneous Receipts:</t>
  </si>
  <si>
    <t>TOTAL Line 3.70</t>
  </si>
  <si>
    <t xml:space="preserve">CURRENCY: </t>
  </si>
  <si>
    <t>SCHEDULE III - ANALYSIS OF OTHER RECEIPTS</t>
  </si>
  <si>
    <t>Section / Council</t>
  </si>
  <si>
    <t>SCHEDULE IV - ANALYSIS OF PROGRAM EXPENSES AND</t>
  </si>
  <si>
    <t>MANAGEMENT / GENERAL EXPENSES</t>
  </si>
  <si>
    <t>Line 5.50 - Support to Sections &amp; Chapters:</t>
  </si>
  <si>
    <t>TOTAL Line 5.50</t>
  </si>
  <si>
    <t>Line 5.52 - Support to Regions:</t>
  </si>
  <si>
    <t>Section / Chapter</t>
  </si>
  <si>
    <t>TOTAL Line 5.52</t>
  </si>
  <si>
    <t>Line 5.54 - RAB / Major Board Expenses:</t>
  </si>
  <si>
    <t>Line 5.56 - IEEE HQ / Society Expenses:</t>
  </si>
  <si>
    <t>TOTAL Line 5.54</t>
  </si>
  <si>
    <t>Line 5.60 - Other Management &amp; General Expenses:</t>
  </si>
  <si>
    <t>TOTAL Line 5.60</t>
  </si>
  <si>
    <t>Line 4.90 - Other Program Expenses:</t>
  </si>
  <si>
    <t xml:space="preserve">Sales of Furnishings &amp; Equipment </t>
  </si>
  <si>
    <t>Cash Rec'd - Loans / Advance Receivable</t>
  </si>
  <si>
    <t>Cash Rec'd - Loans &amp; Advance Payables</t>
  </si>
  <si>
    <t>Cash Paid on Loans &amp; Advances Payable</t>
  </si>
  <si>
    <t>Cash Paid to Others - Loans &amp; Advances Receivable</t>
  </si>
  <si>
    <t>Sch III</t>
  </si>
  <si>
    <t xml:space="preserve">Region Receipts </t>
  </si>
  <si>
    <t xml:space="preserve">Sections or Councils </t>
  </si>
  <si>
    <t xml:space="preserve">IEEE HQ &amp; Societies </t>
  </si>
  <si>
    <t>Sch IV</t>
  </si>
  <si>
    <t xml:space="preserve">Support to Sections/Chapters </t>
  </si>
  <si>
    <t xml:space="preserve">Support to Regions </t>
  </si>
  <si>
    <t xml:space="preserve">IEEE HQ &amp; Society Expenses </t>
  </si>
  <si>
    <t xml:space="preserve">Other Management &amp; General Expenses </t>
  </si>
  <si>
    <r>
      <t>RAB / Major Board Expenses</t>
    </r>
    <r>
      <rPr>
        <sz val="11"/>
        <color indexed="57"/>
        <rFont val="Arial"/>
        <family val="2"/>
      </rPr>
      <t xml:space="preserve"> </t>
    </r>
  </si>
  <si>
    <t>Denotes that a separate attachment must be included to provide detail for this line, otherwise refer</t>
  </si>
  <si>
    <t>to the support schedule referred to under the attachment column.</t>
  </si>
  <si>
    <t>Cash Amount</t>
  </si>
  <si>
    <t>Accrued Amount</t>
  </si>
  <si>
    <t>Totals:</t>
  </si>
  <si>
    <t>Description of Investment</t>
  </si>
  <si>
    <t>Sale of Investments</t>
  </si>
  <si>
    <t>Amount Paid</t>
  </si>
  <si>
    <t>To Line 7.20, Sch. I</t>
  </si>
  <si>
    <t>To Line 8.20, Sch. I</t>
  </si>
  <si>
    <t>To Line 8.10, Sch. I</t>
  </si>
  <si>
    <t>To Line 7.10, Sch. I</t>
  </si>
  <si>
    <t>SCHEDULE V - ANALYSIS OF PURCHASES AND SALES</t>
  </si>
  <si>
    <t>Gain/(Loss) on Sale of Furniture &amp; Equipment</t>
  </si>
  <si>
    <t>Sch. II</t>
  </si>
  <si>
    <t>Line 8.30, Col. A-Sch. I</t>
  </si>
  <si>
    <t>and</t>
  </si>
  <si>
    <t>Line 7.30, Col A-Sch. I</t>
  </si>
  <si>
    <t>Line 7.35, Col. A-Sch. I</t>
  </si>
  <si>
    <t>Line 8.35, Col A-Sch. I</t>
  </si>
  <si>
    <t>Other Liabilities:</t>
  </si>
  <si>
    <t>Checking Account #</t>
  </si>
  <si>
    <t>Bank Name</t>
  </si>
  <si>
    <t>Account #</t>
  </si>
  <si>
    <t>(a)</t>
  </si>
  <si>
    <t>(b)</t>
  </si>
  <si>
    <t>(c)</t>
  </si>
  <si>
    <t>(d)</t>
  </si>
  <si>
    <t>(a) + (b) - (c)</t>
  </si>
  <si>
    <r>
      <t>Add:</t>
    </r>
    <r>
      <rPr>
        <b/>
        <sz val="8"/>
        <rFont val="Arial"/>
        <family val="2"/>
      </rPr>
      <t xml:space="preserve"> Outstanding</t>
    </r>
  </si>
  <si>
    <r>
      <t>Less:</t>
    </r>
    <r>
      <rPr>
        <b/>
        <sz val="8"/>
        <rFont val="Arial"/>
        <family val="2"/>
      </rPr>
      <t xml:space="preserve"> Outstanding</t>
    </r>
  </si>
  <si>
    <t>Sch VII</t>
  </si>
  <si>
    <t xml:space="preserve">Checkbook </t>
  </si>
  <si>
    <t>Savings Book</t>
  </si>
  <si>
    <t>Balance per Bank</t>
  </si>
  <si>
    <t>To Line B, Col. D</t>
  </si>
  <si>
    <t>Balance per Unit's</t>
  </si>
  <si>
    <t>(X)</t>
  </si>
  <si>
    <t>Attach copies of the End of Year  Bank Account Statements and Savings books.</t>
  </si>
  <si>
    <t>Disbursements</t>
  </si>
  <si>
    <t xml:space="preserve">SECTION C - RECEIPTS AND DISBURSEMENTS AFFECTING  </t>
  </si>
  <si>
    <t xml:space="preserve">                        (DISBURSEMENTS)</t>
  </si>
  <si>
    <t>Other Program Expenses</t>
  </si>
  <si>
    <t>CHECKLIST - Documents to be Returned</t>
  </si>
  <si>
    <t>Federal Payroll Tax Returns:</t>
  </si>
  <si>
    <t>Other Tax Returns/ Reports:</t>
  </si>
  <si>
    <t>e-mail address</t>
  </si>
  <si>
    <t>FAX No.</t>
  </si>
  <si>
    <t>Send the above documents to the following address, or contact numbers:</t>
  </si>
  <si>
    <t>Piscataway, New Jersey 08854-1331</t>
  </si>
  <si>
    <t>U.S.A.</t>
  </si>
  <si>
    <t>Mail to:</t>
  </si>
  <si>
    <t>Signature (mandatory)</t>
  </si>
  <si>
    <t>my knowledge, believe this report to be true, correct and complete.</t>
  </si>
  <si>
    <t>I have reviewed this Annual Financial Report as prepared and to the best of my knowledge find it true, correct, and</t>
  </si>
  <si>
    <t>Other (Please detail):</t>
  </si>
  <si>
    <t>(This Checklist must be returned with Form L-50)</t>
  </si>
  <si>
    <t>Depreciation on Furniture &amp; Equipment</t>
  </si>
  <si>
    <t>Checking Accounts-Reconciliation:</t>
  </si>
  <si>
    <t>Savings &amp; Time Deposits-Reconciliation:</t>
  </si>
  <si>
    <t>X - Denotes that a separate attachment must be included to provide detail for this line, otherwise refer</t>
  </si>
  <si>
    <t>Cash Accounts</t>
  </si>
  <si>
    <t>ASSETS</t>
  </si>
  <si>
    <t>TOTAL LIABILITIES (Lines G + H)</t>
  </si>
  <si>
    <r>
      <t xml:space="preserve">[Line F (Assets) </t>
    </r>
    <r>
      <rPr>
        <b/>
        <u val="single"/>
        <sz val="10"/>
        <rFont val="Arial"/>
        <family val="2"/>
      </rPr>
      <t>Less</t>
    </r>
    <r>
      <rPr>
        <b/>
        <sz val="10"/>
        <rFont val="Arial"/>
        <family val="2"/>
      </rPr>
      <t xml:space="preserve"> Line I (Liabilities)]</t>
    </r>
  </si>
  <si>
    <t>&lt;-----Transfer Balance to Line A, Column D, Schedule II</t>
  </si>
  <si>
    <t>Checks/ Debits</t>
  </si>
  <si>
    <t>Deposits/ Credits</t>
  </si>
  <si>
    <t>Withdrawls/ Debits</t>
  </si>
  <si>
    <t>SCHEDULE VII</t>
  </si>
  <si>
    <t>TOTAL CASH &amp; DEPOSITS (Col. (a)/ Lines A - E )</t>
  </si>
  <si>
    <t>Schedule VI</t>
  </si>
  <si>
    <t>To Line C, Col A-</t>
  </si>
  <si>
    <t>To Line C, Col D-</t>
  </si>
  <si>
    <t>To Line G, Col A-</t>
  </si>
  <si>
    <t>To Line G, Col D-</t>
  </si>
  <si>
    <t>Schedule V</t>
  </si>
  <si>
    <t>Gain (Loss)</t>
  </si>
  <si>
    <t>Sales Price</t>
  </si>
  <si>
    <t>E</t>
  </si>
  <si>
    <t>F</t>
  </si>
  <si>
    <t>(Col.E less C)</t>
  </si>
  <si>
    <t>(Amt Rec'd)</t>
  </si>
  <si>
    <t>Description of Furn. &amp; Equip.</t>
  </si>
  <si>
    <t>Analysis of Furniture &amp; Equipment Activity</t>
  </si>
  <si>
    <t>Sale of Furn. &amp; Equip.</t>
  </si>
  <si>
    <t>To Line D, Col. A,</t>
  </si>
  <si>
    <t>To Line D, Col. D</t>
  </si>
  <si>
    <t>To Line 3.60, Col A</t>
  </si>
  <si>
    <t>Sch. I</t>
  </si>
  <si>
    <t>To Line B, Col. A,</t>
  </si>
  <si>
    <t>Analysis of Purchases, Sales &amp; Depreciation of Furniture &amp; Equipment:</t>
  </si>
  <si>
    <t>Purchase &amp; Sales</t>
  </si>
  <si>
    <t>Depreciation</t>
  </si>
  <si>
    <t>Depreciation-</t>
  </si>
  <si>
    <t>on Sales</t>
  </si>
  <si>
    <t>Add:</t>
  </si>
  <si>
    <t>Less:</t>
  </si>
  <si>
    <t>To Line 3.65, Col. A</t>
  </si>
  <si>
    <t>To Line D, Col. A</t>
  </si>
  <si>
    <t>To Line 5.57, Col. B</t>
  </si>
  <si>
    <t xml:space="preserve">  Accumulated Depreciation (if applicable)</t>
  </si>
  <si>
    <t>Schedule IV</t>
  </si>
  <si>
    <t>Schedule III</t>
  </si>
  <si>
    <t>Schedule II</t>
  </si>
  <si>
    <t>Schedule I</t>
  </si>
  <si>
    <r>
      <t xml:space="preserve">&lt;&lt;&lt;&lt; </t>
    </r>
    <r>
      <rPr>
        <b/>
        <u val="single"/>
        <sz val="10"/>
        <rFont val="Arial"/>
        <family val="2"/>
      </rPr>
      <t>OR</t>
    </r>
    <r>
      <rPr>
        <b/>
        <sz val="10"/>
        <rFont val="Arial"/>
        <family val="2"/>
      </rPr>
      <t xml:space="preserve"> &gt;&gt;&gt;&gt;</t>
    </r>
  </si>
  <si>
    <t>Depreciation (if applicable)</t>
  </si>
  <si>
    <t>Line D, Col. B-Sch II</t>
  </si>
  <si>
    <t xml:space="preserve">Sch. I  - and </t>
  </si>
  <si>
    <t>and Line D, Col C-</t>
  </si>
  <si>
    <t>&amp; Line D, Col C-Sch II</t>
  </si>
  <si>
    <t>&amp; Line D, Col. B-Sch II</t>
  </si>
  <si>
    <t>&amp; Line B, Col. B-Sch II</t>
  </si>
  <si>
    <t>&amp; Line B, Col. C-Sch II</t>
  </si>
  <si>
    <t>Line C, Col B-Sch. II</t>
  </si>
  <si>
    <t>Line C, Col. C-Sch.II</t>
  </si>
  <si>
    <t>Line G, Col B-Sch. II</t>
  </si>
  <si>
    <t>Line G, Col. C-Sch.II</t>
  </si>
  <si>
    <t>Page 2 of 2</t>
  </si>
  <si>
    <t>Analysis of CASH Loans and Advances Receivables:</t>
  </si>
  <si>
    <t>Description of Loan / Advance Receivable</t>
  </si>
  <si>
    <t>SCHEDULE VI - ANALYSIS OF "CASH" LOANS AND ADVANCES RECEIVABLES / PAYABLES</t>
  </si>
  <si>
    <t>Analysis of CASH Loans and Advances Payables:</t>
  </si>
  <si>
    <t>Analysis of ACCRUED Accounts Receivables:</t>
  </si>
  <si>
    <t>Analysis of ACCRUED Accounts Payables:</t>
  </si>
  <si>
    <t>Description of Account Payables</t>
  </si>
  <si>
    <t>Description of Account Receivable</t>
  </si>
  <si>
    <t>SCHEDULE VI - ANALYSIS OF "ACCRUED" ACCOUNTS RECEIVABLES AND PAYABLES</t>
  </si>
  <si>
    <t>Accounts Payables</t>
  </si>
  <si>
    <t>Loans and Advance Receivables</t>
  </si>
  <si>
    <t>Accounts Receivables</t>
  </si>
  <si>
    <t xml:space="preserve">Loans / Advance Payables </t>
  </si>
  <si>
    <t>Mark Consolidated or Non-Consolidated:</t>
  </si>
  <si>
    <r>
      <t>Consolidated Form L-50</t>
    </r>
    <r>
      <rPr>
        <sz val="10"/>
        <rFont val="Arial"/>
        <family val="0"/>
      </rPr>
      <t xml:space="preserve"> Financial Report (Consolidation means the combined financial </t>
    </r>
  </si>
  <si>
    <r>
      <t>Non-Consolidated Form L-50</t>
    </r>
    <r>
      <rPr>
        <sz val="10"/>
        <rFont val="Arial"/>
        <family val="0"/>
      </rPr>
      <t xml:space="preserve"> Financial Report (This means the Section/Council financial </t>
    </r>
  </si>
  <si>
    <t>GENERAL INFORMATION AND CERTIFICATION SCHEDULE</t>
  </si>
  <si>
    <t>Amounts- (*)</t>
  </si>
  <si>
    <t xml:space="preserve">(*) - </t>
  </si>
  <si>
    <t xml:space="preserve">Cash On Hand @ Beginning Of Year                     </t>
  </si>
  <si>
    <t xml:space="preserve">Total Cash on Hand @ End of Year          </t>
  </si>
  <si>
    <t>E-1</t>
  </si>
  <si>
    <t>E-2</t>
  </si>
  <si>
    <t>(Add Total Section D + Line E-1)</t>
  </si>
  <si>
    <t>(X) -</t>
  </si>
  <si>
    <t xml:space="preserve">8.00 - </t>
  </si>
  <si>
    <t xml:space="preserve">Add: Purchases- </t>
  </si>
  <si>
    <t xml:space="preserve">Less: Sales - </t>
  </si>
  <si>
    <t>Cost Basis</t>
  </si>
  <si>
    <t>Less: Sales -</t>
  </si>
  <si>
    <t>Add: Loans</t>
  </si>
  <si>
    <t>Less: Loans</t>
  </si>
  <si>
    <t>Description of Loan / Advance Payables</t>
  </si>
  <si>
    <t>Cash Received</t>
  </si>
  <si>
    <t>Cash Paid</t>
  </si>
  <si>
    <t>Add: Accrued</t>
  </si>
  <si>
    <t>Less: Amounts</t>
  </si>
  <si>
    <t>Paid on Payables</t>
  </si>
  <si>
    <t>Less: Cash</t>
  </si>
  <si>
    <t>Received</t>
  </si>
  <si>
    <t>Enter on applicable Line,</t>
  </si>
  <si>
    <t xml:space="preserve"> Net Worth.</t>
  </si>
  <si>
    <t>TOTAL Line 4.90</t>
  </si>
  <si>
    <t>TOTAL Line 5.56</t>
  </si>
  <si>
    <t>Investments</t>
  </si>
  <si>
    <t>Amounts reported under Column B-Accrued Amounts, should also be entered on Schedule VI, page 2 of 2,</t>
  </si>
  <si>
    <t>Analysis of Accrued Accounts Receivable, Column B-Accrued Receipts.</t>
  </si>
  <si>
    <t>Analysis of Accrued Accounts Payables, Column B-Accrued Expenses.</t>
  </si>
  <si>
    <r>
      <t xml:space="preserve">Treasurer and Chair profile completed and </t>
    </r>
    <r>
      <rPr>
        <u val="single"/>
        <sz val="10"/>
        <rFont val="Arial"/>
        <family val="2"/>
      </rPr>
      <t>Signed</t>
    </r>
    <r>
      <rPr>
        <sz val="10"/>
        <rFont val="Arial"/>
        <family val="2"/>
      </rPr>
      <t>-General  Information &amp; Certification Schedule</t>
    </r>
  </si>
  <si>
    <t>CHAIR PROFILE:</t>
  </si>
  <si>
    <t>AUDIT REVIEW PROFILE:</t>
  </si>
  <si>
    <t xml:space="preserve">The total of Column A must agree to current year's Line A, Column D, Schedule II - Statement of </t>
  </si>
  <si>
    <t>year's Form L50, and current year Schedule II-Statement of Net Worth, Line A, Column A.</t>
  </si>
  <si>
    <t xml:space="preserve">Have the Financial records of this Unit been audited? </t>
  </si>
  <si>
    <t>If you answered YES, check the applicable box below:</t>
  </si>
  <si>
    <t>TREASURER PROFILE:</t>
  </si>
  <si>
    <t>IEEE Short-Term Investment Fund</t>
  </si>
  <si>
    <t>IEEE Long-Term Investment Fund</t>
  </si>
  <si>
    <t>Line 3.34 - IEEE HQ / Societies Receipts:</t>
  </si>
  <si>
    <t xml:space="preserve">   results of both the Section/ Council, Chapters, Affinity Groups and Other sub-units)</t>
  </si>
  <si>
    <t xml:space="preserve">   If you checked off this item, then complete the following:</t>
  </si>
  <si>
    <t xml:space="preserve">   results are filed separate from the Chapter or other sub-unit Form L-50 Financial Reports).</t>
  </si>
  <si>
    <t>Form L-50 Financial Reports are attached for the following Chapters/ sub-units:</t>
  </si>
  <si>
    <t>To be completed and submitted to IEEE HQ by the third Friday of February annually.</t>
  </si>
  <si>
    <t>Local Payroll Tax Returns:</t>
  </si>
  <si>
    <t>Federal or Local Income Tax Returns:</t>
  </si>
  <si>
    <t xml:space="preserve">Custody Accounts  </t>
  </si>
  <si>
    <t>If you answered YES, check the applicable box(s) below and please</t>
  </si>
  <si>
    <t>IEEE Form L50</t>
  </si>
  <si>
    <t>(*) - Denotes that Year-End Statements are required to be attached; see support schedules for instructions.</t>
  </si>
  <si>
    <t xml:space="preserve">      to the support schedule noted under the attachment column.</t>
  </si>
  <si>
    <t>(1) Please attach copies of all year-end Investment Statements to this schedule.</t>
  </si>
  <si>
    <t>current year, but cash has neither been received or paid, and an Accounts Receivable (earned</t>
  </si>
  <si>
    <t>Cash Rec'd - Accounts Receivable</t>
  </si>
  <si>
    <t>Sch VI-2</t>
  </si>
  <si>
    <t>Cash Paid on Accounts Payables</t>
  </si>
  <si>
    <t>Sch V-1</t>
  </si>
  <si>
    <t>Sch V-2</t>
  </si>
  <si>
    <t>Sch VI-1</t>
  </si>
  <si>
    <t>To Line 7.40, Col. A-</t>
  </si>
  <si>
    <t>To Line 8.40, Col. A-</t>
  </si>
  <si>
    <t>Sch. I, and</t>
  </si>
  <si>
    <t>Did you file any tax returns during the current reporting year?</t>
  </si>
  <si>
    <t>list and attach a copy of any Federal or Local Tax Forms filed:</t>
  </si>
  <si>
    <t>TAX COMPLIANCE PROFILE:</t>
  </si>
  <si>
    <t xml:space="preserve">Accrued amounts reflect revenue that has been earned or expenses that have been incurred in the  </t>
  </si>
  <si>
    <t>Accrued amounts reflect expenses that have been incurred in the current year, but the cash has</t>
  </si>
  <si>
    <t>Accrued amounts reflect revenue that has been earned in the current year, but the cash has</t>
  </si>
  <si>
    <t>I have prepared this Annual Financial Report in accordance with applicable IEEE Policy &amp; Procedures and to the best of</t>
  </si>
  <si>
    <t xml:space="preserve">complete in accordance with the applicable IEEE Policy &amp; Procedures.  </t>
  </si>
  <si>
    <t xml:space="preserve">Purchases of Furnishings &amp; Equipment </t>
  </si>
  <si>
    <r>
      <t xml:space="preserve">Organization </t>
    </r>
    <r>
      <rPr>
        <b/>
        <sz val="8"/>
        <rFont val="Arial"/>
        <family val="2"/>
      </rPr>
      <t>(if applicable)</t>
    </r>
  </si>
  <si>
    <t>IEEE HQ / Society</t>
  </si>
  <si>
    <t>Line 3.20 - Region Receipts:</t>
  </si>
  <si>
    <t>Line 3.32 - Regional Activities Board/ Major Boards Receipts:</t>
  </si>
  <si>
    <t>Yes</t>
  </si>
  <si>
    <t>No</t>
  </si>
  <si>
    <r>
      <t xml:space="preserve">ATTN: Form L-50 Reports                          or: </t>
    </r>
    <r>
      <rPr>
        <u val="single"/>
        <sz val="10"/>
        <rFont val="Arial"/>
        <family val="2"/>
      </rPr>
      <t>e-mail address</t>
    </r>
    <r>
      <rPr>
        <sz val="10"/>
        <rFont val="Arial"/>
        <family val="0"/>
      </rPr>
      <t>: financial-report@ieee.org</t>
    </r>
  </si>
  <si>
    <t>.</t>
  </si>
  <si>
    <t>Receipts (**)</t>
  </si>
  <si>
    <t>(**)</t>
  </si>
  <si>
    <t>Expenses (**)</t>
  </si>
  <si>
    <t>Custody Account in U.S. Dollars:      $</t>
  </si>
  <si>
    <t>Help[</t>
  </si>
  <si>
    <t xml:space="preserve">Less: Mkt Value- </t>
  </si>
  <si>
    <t>Gains</t>
  </si>
  <si>
    <t>Realized Gain/(Loss) on Sale of Investments</t>
  </si>
  <si>
    <t>COST BASIS - INVESTMENTS</t>
  </si>
  <si>
    <t>Analysis of Investment Activity - Cost Basis</t>
  </si>
  <si>
    <t>Amount of</t>
  </si>
  <si>
    <t xml:space="preserve">Div. Reinvested </t>
  </si>
  <si>
    <t>Cost Basis of</t>
  </si>
  <si>
    <t>Gross Amount</t>
  </si>
  <si>
    <t>/ Amounts Paid</t>
  </si>
  <si>
    <t>MARKET VALUE BASIS - INVESTMENTS</t>
  </si>
  <si>
    <t xml:space="preserve">Analysis of Investment Activity - Market Value  </t>
  </si>
  <si>
    <t>Mkt. Value</t>
  </si>
  <si>
    <t>Add: Mkt Value-</t>
  </si>
  <si>
    <t>Unrealized</t>
  </si>
  <si>
    <t>Losses</t>
  </si>
  <si>
    <t>To Line 3.62, Sch. I</t>
  </si>
  <si>
    <t>Unrealized Gain/(Loss) on Investments (Mkt Value)</t>
  </si>
  <si>
    <t>Other IEEE Accounts</t>
  </si>
  <si>
    <t>Indicate Type of Other IEEE Account:</t>
  </si>
  <si>
    <t xml:space="preserve">The total must agree to the year-end Cash on Hand as reported on Line E-2, Schedule I of the prior </t>
  </si>
  <si>
    <t>To Line 3.65, Col. B</t>
  </si>
  <si>
    <t>not been received, and an Accounts Receivable should be reported on Schedule VI, Pg. 2.</t>
  </si>
  <si>
    <t>not been paid, and an Accounts Payable should be reported on Schedule VI, Pg. 2.</t>
  </si>
  <si>
    <t>revenue) or Accounts Payable (incurred expense) should be reported on Schedule VI, Pg. 2.</t>
  </si>
  <si>
    <t>(Col A+B-C)</t>
  </si>
  <si>
    <t>Col. B, Sch. I or III - and</t>
  </si>
  <si>
    <t>Col. B, Sch. I or IV - and</t>
  </si>
  <si>
    <t>The amounts entered in this column are not automatically linked to</t>
  </si>
  <si>
    <t xml:space="preserve">Schedules I or III. Each amount should be manually entered in the </t>
  </si>
  <si>
    <t xml:space="preserve">Schedules I or IV. Each amount should be manually entered in the </t>
  </si>
  <si>
    <t>appropriate reporting Line(s) on either Schedule I or III.</t>
  </si>
  <si>
    <t>appropriate reporting Line(s) on either Schedule I or IV.</t>
  </si>
  <si>
    <t xml:space="preserve">Other Assets: </t>
  </si>
  <si>
    <t>Purchases of Other Assets</t>
  </si>
  <si>
    <r>
      <t>Attached copies of Bank Account Statements as of December 31st (</t>
    </r>
    <r>
      <rPr>
        <u val="single"/>
        <sz val="10"/>
        <rFont val="Arial"/>
        <family val="2"/>
      </rPr>
      <t>required</t>
    </r>
    <r>
      <rPr>
        <sz val="10"/>
        <rFont val="Arial"/>
        <family val="0"/>
      </rPr>
      <t>)</t>
    </r>
  </si>
  <si>
    <r>
      <t>Attached copies of Investment Statements as of December 31st (</t>
    </r>
    <r>
      <rPr>
        <u val="single"/>
        <sz val="10"/>
        <rFont val="Arial"/>
        <family val="2"/>
      </rPr>
      <t>required if applicable</t>
    </r>
    <r>
      <rPr>
        <sz val="10"/>
        <rFont val="Arial"/>
        <family val="0"/>
      </rPr>
      <t>)</t>
    </r>
  </si>
  <si>
    <r>
      <t>Completed Schedule I - Receipts and Expenses: Pages 1 through 3 (</t>
    </r>
    <r>
      <rPr>
        <u val="single"/>
        <sz val="10"/>
        <rFont val="Arial"/>
        <family val="2"/>
      </rPr>
      <t>required</t>
    </r>
    <r>
      <rPr>
        <sz val="10"/>
        <rFont val="Arial"/>
        <family val="0"/>
      </rPr>
      <t>)</t>
    </r>
  </si>
  <si>
    <r>
      <t>Completed Schedule II - Statement of Net Worth: Pages 1 and 2 (</t>
    </r>
    <r>
      <rPr>
        <u val="single"/>
        <sz val="10"/>
        <rFont val="Arial"/>
        <family val="2"/>
      </rPr>
      <t>required</t>
    </r>
    <r>
      <rPr>
        <sz val="10"/>
        <rFont val="Arial"/>
        <family val="0"/>
      </rPr>
      <t>)</t>
    </r>
  </si>
  <si>
    <r>
      <t xml:space="preserve">Completed Schedule III - Schedule of Other Receipts </t>
    </r>
    <r>
      <rPr>
        <u val="single"/>
        <sz val="10"/>
        <rFont val="Arial"/>
        <family val="2"/>
      </rPr>
      <t>(if required</t>
    </r>
    <r>
      <rPr>
        <sz val="10"/>
        <rFont val="Arial"/>
        <family val="0"/>
      </rPr>
      <t>)</t>
    </r>
  </si>
  <si>
    <r>
      <t>Completed Schedule IV - Schedule of Other Program/Mgmt/General Expenses (</t>
    </r>
    <r>
      <rPr>
        <u val="single"/>
        <sz val="10"/>
        <rFont val="Arial"/>
        <family val="2"/>
      </rPr>
      <t>if required</t>
    </r>
    <r>
      <rPr>
        <sz val="10"/>
        <rFont val="Arial"/>
        <family val="0"/>
      </rPr>
      <t>)</t>
    </r>
  </si>
  <si>
    <r>
      <t>Completed Schedule V - Analysis of Purchases &amp; Sales: Investments, Assets &amp; Depreciation (</t>
    </r>
    <r>
      <rPr>
        <u val="single"/>
        <sz val="10"/>
        <rFont val="Arial"/>
        <family val="2"/>
      </rPr>
      <t>if required</t>
    </r>
    <r>
      <rPr>
        <sz val="10"/>
        <rFont val="Arial"/>
        <family val="0"/>
      </rPr>
      <t>)</t>
    </r>
  </si>
  <si>
    <r>
      <t>Completed Schedule VI - Analysis of Loans/ Advances and Accounts Receivable/ Payables (</t>
    </r>
    <r>
      <rPr>
        <u val="single"/>
        <sz val="10"/>
        <rFont val="Arial"/>
        <family val="2"/>
      </rPr>
      <t>if required</t>
    </r>
    <r>
      <rPr>
        <sz val="10"/>
        <rFont val="Arial"/>
        <family val="0"/>
      </rPr>
      <t>)</t>
    </r>
  </si>
  <si>
    <r>
      <t>Completed Schedule VII - Reconciliation of Checkbook to Bank Statement (</t>
    </r>
    <r>
      <rPr>
        <u val="single"/>
        <sz val="10"/>
        <rFont val="Arial"/>
        <family val="2"/>
      </rPr>
      <t>required</t>
    </r>
    <r>
      <rPr>
        <sz val="10"/>
        <rFont val="Arial"/>
        <family val="0"/>
      </rPr>
      <t>)</t>
    </r>
  </si>
  <si>
    <r>
      <t xml:space="preserve">IEEE Tax Department                             or: </t>
    </r>
    <r>
      <rPr>
        <u val="single"/>
        <sz val="10"/>
        <rFont val="Arial"/>
        <family val="2"/>
      </rPr>
      <t>FAX Number</t>
    </r>
    <r>
      <rPr>
        <sz val="10"/>
        <rFont val="Arial"/>
        <family val="0"/>
      </rPr>
      <t>: 732.981.0538</t>
    </r>
  </si>
  <si>
    <t>FOR YEAR ENDING 31 DECEMBER 2001</t>
  </si>
  <si>
    <t>IEEE FINANCIAL REPORT FOR THE YEAR ENDING 31 DECEMBER 2001</t>
  </si>
  <si>
    <t>SCHEDULE VII - RECONCILIATION OF CHECKBOOK TO  BANK STATEMENT AS OF DECEMBER 31, 2001</t>
  </si>
  <si>
    <r>
      <t>Completed Bank Account Disclosure Statement (</t>
    </r>
    <r>
      <rPr>
        <u val="single"/>
        <sz val="10"/>
        <rFont val="Arial"/>
        <family val="2"/>
      </rPr>
      <t>required</t>
    </r>
    <r>
      <rPr>
        <sz val="10"/>
        <rFont val="Arial"/>
        <family val="0"/>
      </rPr>
      <t>) &amp; Bank Signature Exemption Form (</t>
    </r>
    <r>
      <rPr>
        <u val="single"/>
        <sz val="10"/>
        <rFont val="Arial"/>
        <family val="2"/>
      </rPr>
      <t>if required</t>
    </r>
    <r>
      <rPr>
        <sz val="10"/>
        <rFont val="Arial"/>
        <family val="0"/>
      </rPr>
      <t>)</t>
    </r>
  </si>
  <si>
    <t>New South Wales Section</t>
  </si>
  <si>
    <t>Australian Dollars</t>
  </si>
  <si>
    <t>Region 10</t>
  </si>
  <si>
    <t>Funds for Educational Program</t>
  </si>
  <si>
    <t>P.E.S.</t>
  </si>
  <si>
    <t>Grant</t>
  </si>
  <si>
    <t>See Attached List</t>
  </si>
  <si>
    <t>Award Certificates</t>
  </si>
  <si>
    <t>Committee Expenses</t>
  </si>
  <si>
    <t>Chair's Expenses</t>
  </si>
  <si>
    <t>P.E. Chapter</t>
  </si>
  <si>
    <t>Expenses</t>
  </si>
  <si>
    <t>Council</t>
  </si>
  <si>
    <t>Annual Contribution</t>
  </si>
  <si>
    <t>ACT Bonds</t>
  </si>
  <si>
    <t>CFS, CMT</t>
  </si>
  <si>
    <t>Macquaie Bank IBD</t>
  </si>
  <si>
    <t>Anthony Liva</t>
  </si>
  <si>
    <t>Interest Accrued on ACT Bonds</t>
  </si>
  <si>
    <t>106 2192 1008 1351</t>
  </si>
  <si>
    <t>Commonwealth Bank of Australia</t>
  </si>
  <si>
    <t>Commonwalth Financial Services</t>
  </si>
  <si>
    <t>Macquarie Bank, Ltd.</t>
  </si>
  <si>
    <t>Rounding</t>
  </si>
  <si>
    <t>NOTE: NSW Treasurer eliminated the PICA 2001 Cash Accounts from the Section L50 since the accounts will be reported separately</t>
  </si>
  <si>
    <t>in the Conference Report to TAB-Conference Dept. = A$87,103.03.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</si>
</sst>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0\-00\-00"/>
    <numFmt numFmtId="174" formatCode="mm/dd/yy"/>
    <numFmt numFmtId="175" formatCode="00\-00/00\-00"/>
    <numFmt numFmtId="176" formatCode="m/d"/>
    <numFmt numFmtId="177" formatCode="d\-mmmm\-yyyy"/>
    <numFmt numFmtId="178" formatCode="00\-00\-00\-00"/>
    <numFmt numFmtId="179" formatCode="_-[$L.-410]\ * #,##0.00_-;\-[$L.-410]\ * #,##0.00_-;_-[$L.-410]\ * &quot;-&quot;??_-;_-@_-"/>
  </numFmts>
  <fonts count="51">
    <font>
      <sz val="10"/>
      <name val="Arial"/>
      <family val="0"/>
    </font>
    <font>
      <u val="single"/>
      <sz val="10"/>
      <color indexed="12"/>
      <name val="Arial"/>
      <family val="0"/>
    </font>
    <font>
      <b/>
      <sz val="11"/>
      <name val="Arial"/>
      <family val="2"/>
    </font>
    <font>
      <sz val="11"/>
      <name val="Arial"/>
      <family val="0"/>
    </font>
    <font>
      <sz val="9"/>
      <name val="Arial"/>
      <family val="2"/>
    </font>
    <font>
      <b/>
      <sz val="10"/>
      <name val="Arial"/>
      <family val="2"/>
    </font>
    <font>
      <b/>
      <sz val="11"/>
      <name val="Arial MT"/>
      <family val="0"/>
    </font>
    <font>
      <b/>
      <i/>
      <sz val="11"/>
      <name val="Arial MT"/>
      <family val="0"/>
    </font>
    <font>
      <b/>
      <u val="single"/>
      <sz val="11"/>
      <name val="Arial MT"/>
      <family val="0"/>
    </font>
    <font>
      <sz val="11"/>
      <name val="Arial MT"/>
      <family val="0"/>
    </font>
    <font>
      <b/>
      <sz val="14"/>
      <name val="Arial"/>
      <family val="2"/>
    </font>
    <font>
      <b/>
      <sz val="11"/>
      <color indexed="12"/>
      <name val="Arial MT"/>
      <family val="0"/>
    </font>
    <font>
      <sz val="11"/>
      <color indexed="10"/>
      <name val="Arial"/>
      <family val="2"/>
    </font>
    <font>
      <sz val="11"/>
      <color indexed="57"/>
      <name val="Arial"/>
      <family val="2"/>
    </font>
    <font>
      <b/>
      <sz val="11"/>
      <color indexed="63"/>
      <name val="Arial MT"/>
      <family val="0"/>
    </font>
    <font>
      <b/>
      <sz val="12"/>
      <color indexed="10"/>
      <name val="Arial"/>
      <family val="2"/>
    </font>
    <font>
      <b/>
      <sz val="10"/>
      <color indexed="10"/>
      <name val="Arial"/>
      <family val="2"/>
    </font>
    <font>
      <b/>
      <i/>
      <sz val="12"/>
      <name val="Arial"/>
      <family val="2"/>
    </font>
    <font>
      <b/>
      <sz val="12"/>
      <name val="Arial"/>
      <family val="2"/>
    </font>
    <font>
      <sz val="10"/>
      <color indexed="12"/>
      <name val="Arial"/>
      <family val="2"/>
    </font>
    <font>
      <b/>
      <u val="single"/>
      <sz val="10"/>
      <name val="Arial"/>
      <family val="2"/>
    </font>
    <font>
      <sz val="10"/>
      <name val="Tahoma"/>
      <family val="2"/>
    </font>
    <font>
      <b/>
      <sz val="10"/>
      <name val="Tahoma"/>
      <family val="2"/>
    </font>
    <font>
      <sz val="10"/>
      <color indexed="48"/>
      <name val="Arial"/>
      <family val="2"/>
    </font>
    <font>
      <sz val="8"/>
      <name val="Tahoma"/>
      <family val="0"/>
    </font>
    <font>
      <b/>
      <sz val="8"/>
      <name val="Tahoma"/>
      <family val="0"/>
    </font>
    <font>
      <b/>
      <u val="single"/>
      <sz val="11"/>
      <name val="Arial"/>
      <family val="2"/>
    </font>
    <font>
      <b/>
      <sz val="8"/>
      <name val="Arial"/>
      <family val="2"/>
    </font>
    <font>
      <b/>
      <u val="single"/>
      <sz val="14"/>
      <name val="Arial"/>
      <family val="2"/>
    </font>
    <font>
      <b/>
      <u val="single"/>
      <sz val="12"/>
      <name val="Arial"/>
      <family val="2"/>
    </font>
    <font>
      <b/>
      <sz val="10"/>
      <name val="Arial MT"/>
      <family val="0"/>
    </font>
    <font>
      <sz val="8"/>
      <name val="Arial"/>
      <family val="0"/>
    </font>
    <font>
      <b/>
      <sz val="12"/>
      <name val="Arial MT"/>
      <family val="0"/>
    </font>
    <font>
      <b/>
      <u val="single"/>
      <sz val="8"/>
      <name val="Arial"/>
      <family val="2"/>
    </font>
    <font>
      <b/>
      <u val="single"/>
      <sz val="18"/>
      <name val="Arial"/>
      <family val="2"/>
    </font>
    <font>
      <sz val="12"/>
      <name val="Arial"/>
      <family val="2"/>
    </font>
    <font>
      <b/>
      <u val="single"/>
      <sz val="16"/>
      <name val="Arial"/>
      <family val="2"/>
    </font>
    <font>
      <u val="single"/>
      <sz val="10"/>
      <name val="Arial"/>
      <family val="2"/>
    </font>
    <font>
      <b/>
      <u val="singleAccounting"/>
      <sz val="12"/>
      <name val="Arial"/>
      <family val="2"/>
    </font>
    <font>
      <b/>
      <sz val="10"/>
      <color indexed="9"/>
      <name val="Arial"/>
      <family val="2"/>
    </font>
    <font>
      <sz val="10"/>
      <color indexed="9"/>
      <name val="Arial"/>
      <family val="2"/>
    </font>
    <font>
      <b/>
      <sz val="12"/>
      <color indexed="9"/>
      <name val="Arial"/>
      <family val="2"/>
    </font>
    <font>
      <b/>
      <sz val="14"/>
      <color indexed="9"/>
      <name val="Arial MT"/>
      <family val="0"/>
    </font>
    <font>
      <b/>
      <sz val="14"/>
      <color indexed="9"/>
      <name val="Arial"/>
      <family val="2"/>
    </font>
    <font>
      <b/>
      <sz val="11"/>
      <color indexed="9"/>
      <name val="Arial"/>
      <family val="2"/>
    </font>
    <font>
      <sz val="11"/>
      <color indexed="9"/>
      <name val="Arial"/>
      <family val="2"/>
    </font>
    <font>
      <i/>
      <u val="single"/>
      <sz val="10"/>
      <name val="Arial"/>
      <family val="2"/>
    </font>
    <font>
      <b/>
      <sz val="16"/>
      <name val="Arial"/>
      <family val="2"/>
    </font>
    <font>
      <b/>
      <sz val="9"/>
      <name val="Tahoma"/>
      <family val="2"/>
    </font>
    <font>
      <sz val="9"/>
      <name val="Tahoma"/>
      <family val="2"/>
    </font>
    <font>
      <sz val="18"/>
      <color indexed="9"/>
      <name val="Arial"/>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darkGray"/>
    </fill>
    <fill>
      <patternFill patternType="darkGray">
        <bgColor indexed="22"/>
      </patternFill>
    </fill>
  </fills>
  <borders count="90">
    <border>
      <left/>
      <right/>
      <top/>
      <bottom/>
      <diagonal/>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color indexed="63"/>
      </top>
      <bottom style="double"/>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ck"/>
      <right style="thick"/>
      <top style="thick"/>
      <bottom style="thick"/>
    </border>
    <border>
      <left>
        <color indexed="63"/>
      </left>
      <right>
        <color indexed="63"/>
      </right>
      <top>
        <color indexed="63"/>
      </top>
      <bottom style="hair"/>
    </border>
    <border>
      <left style="medium"/>
      <right style="medium"/>
      <top>
        <color indexed="63"/>
      </top>
      <bottom style="hair"/>
    </border>
    <border>
      <left>
        <color indexed="63"/>
      </left>
      <right>
        <color indexed="63"/>
      </right>
      <top style="hair"/>
      <bottom style="hair"/>
    </border>
    <border>
      <left style="medium"/>
      <right style="medium"/>
      <top style="hair"/>
      <bottom style="hair"/>
    </border>
    <border>
      <left>
        <color indexed="63"/>
      </left>
      <right style="medium"/>
      <top style="hair"/>
      <bottom style="hair"/>
    </border>
    <border>
      <left>
        <color indexed="63"/>
      </left>
      <right style="medium"/>
      <top>
        <color indexed="63"/>
      </top>
      <bottom style="hair"/>
    </border>
    <border>
      <left style="thin"/>
      <right style="thin"/>
      <top style="medium"/>
      <bottom style="double"/>
    </border>
    <border>
      <left style="thin"/>
      <right>
        <color indexed="63"/>
      </right>
      <top style="medium"/>
      <bottom style="double"/>
    </border>
    <border>
      <left style="thin"/>
      <right style="thin"/>
      <top style="medium"/>
      <bottom style="thin"/>
    </border>
    <border>
      <left style="thin"/>
      <right style="thin"/>
      <top style="thin"/>
      <bottom style="thin"/>
    </border>
    <border>
      <left style="thin"/>
      <right style="thin"/>
      <top>
        <color indexed="63"/>
      </top>
      <bottom style="medium"/>
    </border>
    <border>
      <left style="thin"/>
      <right style="thin"/>
      <top style="medium"/>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style="double"/>
    </border>
    <border>
      <left style="double"/>
      <right style="double"/>
      <top style="double"/>
      <bottom style="medium"/>
    </border>
    <border>
      <left style="double"/>
      <right style="double"/>
      <top style="medium"/>
      <bottom>
        <color indexed="63"/>
      </bottom>
    </border>
    <border>
      <left style="double"/>
      <right style="double"/>
      <top>
        <color indexed="63"/>
      </top>
      <bottom style="medium"/>
    </border>
    <border>
      <left style="double"/>
      <right style="double"/>
      <top>
        <color indexed="63"/>
      </top>
      <bottom style="thin"/>
    </border>
    <border>
      <left style="double"/>
      <right style="double"/>
      <top style="medium"/>
      <bottom style="medium"/>
    </border>
    <border>
      <left style="double"/>
      <right style="double"/>
      <top>
        <color indexed="63"/>
      </top>
      <bottom>
        <color indexed="63"/>
      </bottom>
    </border>
    <border>
      <left>
        <color indexed="63"/>
      </left>
      <right style="medium"/>
      <top>
        <color indexed="63"/>
      </top>
      <bottom style="medium"/>
    </border>
    <border>
      <left style="medium"/>
      <right style="double"/>
      <top>
        <color indexed="63"/>
      </top>
      <bottom style="medium"/>
    </border>
    <border>
      <left style="medium"/>
      <right style="double"/>
      <top>
        <color indexed="63"/>
      </top>
      <bottom>
        <color indexed="63"/>
      </bottom>
    </border>
    <border>
      <left style="medium"/>
      <right style="double"/>
      <top style="medium"/>
      <bottom>
        <color indexed="63"/>
      </bottom>
    </border>
    <border>
      <left style="double"/>
      <right style="double"/>
      <top style="double"/>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double"/>
      <right style="medium"/>
      <top>
        <color indexed="63"/>
      </top>
      <bottom style="hair"/>
    </border>
    <border>
      <left style="medium"/>
      <right>
        <color indexed="63"/>
      </right>
      <top style="medium"/>
      <bottom>
        <color indexed="63"/>
      </bottom>
    </border>
    <border>
      <left style="medium"/>
      <right>
        <color indexed="63"/>
      </right>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tted"/>
      <right style="dotted"/>
      <top style="double"/>
      <bottom>
        <color indexed="63"/>
      </bottom>
    </border>
    <border>
      <left style="dotted"/>
      <right style="dotted"/>
      <top>
        <color indexed="63"/>
      </top>
      <bottom>
        <color indexed="63"/>
      </bottom>
    </border>
    <border>
      <left style="dotted"/>
      <right style="dotted"/>
      <top>
        <color indexed="63"/>
      </top>
      <bottom style="medium"/>
    </border>
    <border>
      <left>
        <color indexed="63"/>
      </left>
      <right style="medium"/>
      <top style="hair"/>
      <bottom>
        <color indexed="63"/>
      </bottom>
    </border>
    <border>
      <left style="medium"/>
      <right>
        <color indexed="63"/>
      </right>
      <top style="double"/>
      <bottom>
        <color indexed="63"/>
      </bottom>
    </border>
    <border>
      <left style="medium"/>
      <right style="medium"/>
      <top style="hair"/>
      <bottom>
        <color indexed="63"/>
      </bottom>
    </border>
    <border>
      <left style="medium"/>
      <right style="medium"/>
      <top style="thin"/>
      <bottom style="double"/>
    </border>
    <border>
      <left style="thin"/>
      <right style="double"/>
      <top>
        <color indexed="63"/>
      </top>
      <bottom style="thin"/>
    </border>
    <border>
      <left style="medium"/>
      <right style="medium"/>
      <top style="medium"/>
      <bottom style="double"/>
    </border>
    <border>
      <left>
        <color indexed="63"/>
      </left>
      <right>
        <color indexed="63"/>
      </right>
      <top style="thin"/>
      <bottom style="hair"/>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medium"/>
      <right style="thin"/>
      <top>
        <color indexed="63"/>
      </top>
      <bottom style="thin"/>
    </border>
    <border>
      <left style="medium"/>
      <right style="thin"/>
      <top style="thin"/>
      <bottom style="thin"/>
    </border>
    <border>
      <left style="thin"/>
      <right>
        <color indexed="63"/>
      </right>
      <top style="thin"/>
      <bottom>
        <color indexed="63"/>
      </bottom>
    </border>
    <border>
      <left style="medium"/>
      <right style="thin"/>
      <top style="thin"/>
      <bottom>
        <color indexed="63"/>
      </bottom>
    </border>
    <border>
      <left style="thin"/>
      <right>
        <color indexed="63"/>
      </right>
      <top style="medium"/>
      <bottom style="thin"/>
    </border>
    <border>
      <left style="thin"/>
      <right style="thin"/>
      <top style="thin"/>
      <bottom style="medium"/>
    </border>
    <border>
      <left>
        <color indexed="63"/>
      </left>
      <right style="thin"/>
      <top>
        <color indexed="63"/>
      </top>
      <bottom style="thin"/>
    </border>
    <border>
      <left>
        <color indexed="63"/>
      </left>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24">
    <xf numFmtId="0" fontId="0" fillId="0" borderId="0" xfId="0" applyAlignment="1">
      <alignment/>
    </xf>
    <xf numFmtId="0" fontId="2" fillId="0" borderId="0" xfId="0" applyFont="1" applyAlignment="1">
      <alignment/>
    </xf>
    <xf numFmtId="0" fontId="0" fillId="0" borderId="1" xfId="0" applyBorder="1" applyAlignment="1">
      <alignment/>
    </xf>
    <xf numFmtId="0" fontId="4" fillId="0" borderId="0" xfId="0" applyFont="1" applyAlignment="1">
      <alignment/>
    </xf>
    <xf numFmtId="0" fontId="5" fillId="0" borderId="0" xfId="0" applyFont="1" applyAlignment="1">
      <alignment/>
    </xf>
    <xf numFmtId="0" fontId="0" fillId="0" borderId="0" xfId="0" applyFill="1" applyBorder="1" applyAlignment="1">
      <alignment/>
    </xf>
    <xf numFmtId="0" fontId="0" fillId="0" borderId="0" xfId="0" applyFill="1" applyAlignment="1">
      <alignment/>
    </xf>
    <xf numFmtId="0" fontId="5" fillId="0" borderId="0" xfId="0" applyFont="1" applyAlignment="1">
      <alignment horizontal="centerContinuous"/>
    </xf>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0" fontId="3"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169" fontId="3" fillId="0" borderId="0" xfId="15" applyNumberFormat="1" applyFont="1" applyBorder="1" applyAlignment="1" applyProtection="1">
      <alignment/>
      <protection/>
    </xf>
    <xf numFmtId="0" fontId="9" fillId="0" borderId="0" xfId="0" applyFont="1" applyBorder="1" applyAlignment="1">
      <alignment/>
    </xf>
    <xf numFmtId="0" fontId="2" fillId="0" borderId="0" xfId="0" applyFont="1" applyAlignment="1">
      <alignment horizontal="center"/>
    </xf>
    <xf numFmtId="0" fontId="5" fillId="0" borderId="0" xfId="0" applyFont="1" applyAlignment="1">
      <alignment horizontal="center"/>
    </xf>
    <xf numFmtId="169" fontId="0" fillId="0" borderId="0" xfId="15" applyNumberFormat="1" applyAlignment="1">
      <alignment/>
    </xf>
    <xf numFmtId="0" fontId="3" fillId="0" borderId="0" xfId="0" applyFont="1" applyAlignment="1">
      <alignment horizontal="center"/>
    </xf>
    <xf numFmtId="169" fontId="3" fillId="0" borderId="0" xfId="15" applyNumberFormat="1" applyFont="1" applyAlignment="1">
      <alignment/>
    </xf>
    <xf numFmtId="0" fontId="2" fillId="0" borderId="0" xfId="0" applyFont="1" applyAlignment="1">
      <alignment horizontal="right"/>
    </xf>
    <xf numFmtId="0" fontId="10" fillId="0" borderId="0" xfId="0" applyFont="1" applyAlignment="1">
      <alignment/>
    </xf>
    <xf numFmtId="0" fontId="14" fillId="0" borderId="0" xfId="0" applyFont="1" applyBorder="1" applyAlignment="1">
      <alignment/>
    </xf>
    <xf numFmtId="171" fontId="6" fillId="0" borderId="0" xfId="15" applyNumberFormat="1" applyFont="1" applyBorder="1" applyAlignment="1" applyProtection="1">
      <alignment/>
      <protection/>
    </xf>
    <xf numFmtId="0" fontId="11" fillId="0" borderId="0" xfId="0" applyFont="1" applyAlignment="1">
      <alignment horizontal="right"/>
    </xf>
    <xf numFmtId="0" fontId="15" fillId="0" borderId="0" xfId="0" applyFont="1" applyAlignment="1">
      <alignment/>
    </xf>
    <xf numFmtId="0" fontId="16" fillId="0" borderId="0" xfId="0" applyFont="1" applyAlignment="1">
      <alignment/>
    </xf>
    <xf numFmtId="0" fontId="0" fillId="0" borderId="2" xfId="0" applyBorder="1" applyAlignment="1">
      <alignment/>
    </xf>
    <xf numFmtId="0" fontId="0" fillId="0" borderId="3" xfId="0" applyBorder="1" applyAlignment="1">
      <alignment/>
    </xf>
    <xf numFmtId="0" fontId="17" fillId="0" borderId="0" xfId="0" applyFont="1" applyAlignment="1">
      <alignment/>
    </xf>
    <xf numFmtId="169" fontId="5" fillId="0" borderId="0" xfId="0" applyNumberFormat="1" applyFont="1" applyAlignment="1">
      <alignment/>
    </xf>
    <xf numFmtId="0" fontId="5" fillId="0" borderId="0" xfId="0" applyFont="1" applyAlignment="1">
      <alignment horizontal="right"/>
    </xf>
    <xf numFmtId="0" fontId="23" fillId="0" borderId="0" xfId="0" applyFont="1" applyAlignment="1">
      <alignment/>
    </xf>
    <xf numFmtId="169" fontId="19" fillId="0" borderId="0" xfId="0" applyNumberFormat="1" applyFont="1" applyAlignment="1">
      <alignment horizontal="right"/>
    </xf>
    <xf numFmtId="0" fontId="19" fillId="0" borderId="0" xfId="0" applyFont="1" applyAlignment="1">
      <alignment horizontal="right"/>
    </xf>
    <xf numFmtId="0" fontId="23" fillId="0" borderId="0" xfId="0" applyFont="1" applyAlignment="1">
      <alignment/>
    </xf>
    <xf numFmtId="0" fontId="2" fillId="0" borderId="0" xfId="0" applyFont="1" applyAlignment="1">
      <alignment horizontal="left"/>
    </xf>
    <xf numFmtId="0" fontId="3" fillId="0" borderId="0" xfId="0" applyFont="1" applyFill="1" applyAlignment="1" applyProtection="1">
      <alignment/>
      <protection locked="0"/>
    </xf>
    <xf numFmtId="0" fontId="26" fillId="0" borderId="0" xfId="0" applyFont="1" applyAlignment="1">
      <alignment/>
    </xf>
    <xf numFmtId="0" fontId="6" fillId="0" borderId="0" xfId="0" applyFont="1" applyAlignment="1">
      <alignment horizontal="right"/>
    </xf>
    <xf numFmtId="0" fontId="18" fillId="0" borderId="0" xfId="0" applyFont="1" applyAlignment="1">
      <alignment horizontal="center"/>
    </xf>
    <xf numFmtId="0" fontId="18" fillId="0" borderId="4" xfId="0" applyFont="1" applyBorder="1" applyAlignment="1">
      <alignment horizontal="center"/>
    </xf>
    <xf numFmtId="0" fontId="18" fillId="0" borderId="5" xfId="0" applyFont="1" applyBorder="1" applyAlignment="1">
      <alignment horizontal="center"/>
    </xf>
    <xf numFmtId="169" fontId="18" fillId="0" borderId="4" xfId="0" applyNumberFormat="1" applyFont="1" applyBorder="1" applyAlignment="1">
      <alignment horizontal="center"/>
    </xf>
    <xf numFmtId="169" fontId="18" fillId="0" borderId="5" xfId="0" applyNumberFormat="1" applyFont="1" applyBorder="1" applyAlignment="1">
      <alignment horizontal="center"/>
    </xf>
    <xf numFmtId="173" fontId="3" fillId="0" borderId="0" xfId="0" applyNumberFormat="1" applyFont="1" applyFill="1" applyBorder="1" applyAlignment="1">
      <alignment/>
    </xf>
    <xf numFmtId="0" fontId="27" fillId="0" borderId="6" xfId="0" applyFont="1" applyBorder="1" applyAlignment="1">
      <alignment horizontal="center"/>
    </xf>
    <xf numFmtId="0" fontId="6" fillId="0" borderId="0" xfId="0" applyFont="1" applyAlignment="1">
      <alignment horizontal="center"/>
    </xf>
    <xf numFmtId="0" fontId="28" fillId="0" borderId="0" xfId="0" applyFont="1" applyAlignment="1">
      <alignment horizontal="center"/>
    </xf>
    <xf numFmtId="0" fontId="2" fillId="0" borderId="0" xfId="0" applyFont="1" applyBorder="1" applyAlignment="1">
      <alignment horizontal="center"/>
    </xf>
    <xf numFmtId="2" fontId="3" fillId="0" borderId="0" xfId="0" applyNumberFormat="1" applyFont="1" applyAlignment="1">
      <alignment horizontal="left"/>
    </xf>
    <xf numFmtId="0" fontId="3" fillId="0" borderId="0" xfId="0" applyFont="1" applyBorder="1" applyAlignment="1">
      <alignment/>
    </xf>
    <xf numFmtId="0" fontId="2" fillId="0" borderId="0" xfId="0" applyFont="1" applyBorder="1" applyAlignment="1">
      <alignment horizontal="left"/>
    </xf>
    <xf numFmtId="169" fontId="0" fillId="0" borderId="7" xfId="0" applyNumberFormat="1" applyBorder="1" applyAlignment="1">
      <alignment/>
    </xf>
    <xf numFmtId="0" fontId="0" fillId="0" borderId="7" xfId="0" applyBorder="1" applyAlignment="1">
      <alignment/>
    </xf>
    <xf numFmtId="169" fontId="0" fillId="0" borderId="4" xfId="0" applyNumberFormat="1" applyBorder="1" applyAlignment="1">
      <alignment/>
    </xf>
    <xf numFmtId="0" fontId="0" fillId="0" borderId="4" xfId="0" applyBorder="1" applyAlignment="1">
      <alignment/>
    </xf>
    <xf numFmtId="169" fontId="3" fillId="0" borderId="4" xfId="15" applyNumberFormat="1" applyFont="1" applyBorder="1" applyAlignment="1">
      <alignment/>
    </xf>
    <xf numFmtId="171" fontId="3" fillId="0" borderId="4" xfId="15" applyNumberFormat="1" applyFont="1" applyFill="1" applyBorder="1" applyAlignment="1" applyProtection="1">
      <alignment/>
      <protection locked="0"/>
    </xf>
    <xf numFmtId="171" fontId="3" fillId="0" borderId="8" xfId="15" applyNumberFormat="1" applyFont="1" applyFill="1" applyBorder="1" applyAlignment="1" applyProtection="1">
      <alignment/>
      <protection locked="0"/>
    </xf>
    <xf numFmtId="171" fontId="3" fillId="0" borderId="9" xfId="15" applyNumberFormat="1" applyFont="1" applyBorder="1" applyAlignment="1" applyProtection="1">
      <alignment/>
      <protection/>
    </xf>
    <xf numFmtId="169" fontId="3" fillId="0" borderId="4" xfId="15" applyNumberFormat="1" applyFont="1" applyBorder="1" applyAlignment="1" applyProtection="1">
      <alignment/>
      <protection/>
    </xf>
    <xf numFmtId="171" fontId="6" fillId="0" borderId="10" xfId="15" applyNumberFormat="1" applyFont="1" applyBorder="1" applyAlignment="1" applyProtection="1">
      <alignment/>
      <protection/>
    </xf>
    <xf numFmtId="171" fontId="3" fillId="0" borderId="4" xfId="15" applyNumberFormat="1" applyFont="1" applyBorder="1" applyAlignment="1" applyProtection="1">
      <alignment/>
      <protection/>
    </xf>
    <xf numFmtId="0" fontId="0" fillId="0" borderId="0" xfId="0" applyBorder="1" applyAlignment="1">
      <alignment/>
    </xf>
    <xf numFmtId="0" fontId="0" fillId="0" borderId="0" xfId="0" applyAlignment="1">
      <alignment horizontal="left" wrapText="1"/>
    </xf>
    <xf numFmtId="0" fontId="0" fillId="0" borderId="0" xfId="0" applyAlignment="1">
      <alignment wrapText="1"/>
    </xf>
    <xf numFmtId="0" fontId="18" fillId="0" borderId="0" xfId="0" applyFont="1" applyBorder="1" applyAlignment="1">
      <alignment horizontal="left"/>
    </xf>
    <xf numFmtId="0" fontId="2" fillId="0" borderId="0" xfId="0" applyFont="1" applyAlignment="1" quotePrefix="1">
      <alignment horizontal="center"/>
    </xf>
    <xf numFmtId="0" fontId="5" fillId="0" borderId="0" xfId="0" applyFont="1" applyAlignment="1" quotePrefix="1">
      <alignment horizontal="center"/>
    </xf>
    <xf numFmtId="0" fontId="0" fillId="0" borderId="0" xfId="0" applyFont="1" applyAlignment="1">
      <alignment/>
    </xf>
    <xf numFmtId="171" fontId="30" fillId="0" borderId="0" xfId="15" applyNumberFormat="1" applyFont="1" applyBorder="1" applyAlignment="1" applyProtection="1">
      <alignment/>
      <protection/>
    </xf>
    <xf numFmtId="0" fontId="0" fillId="0" borderId="0" xfId="0" applyFont="1" applyAlignment="1">
      <alignment/>
    </xf>
    <xf numFmtId="0" fontId="5" fillId="0" borderId="0" xfId="0" applyFont="1" applyBorder="1" applyAlignment="1">
      <alignment horizontal="left"/>
    </xf>
    <xf numFmtId="171" fontId="30" fillId="0" borderId="4" xfId="15" applyNumberFormat="1" applyFont="1" applyBorder="1" applyAlignment="1" applyProtection="1">
      <alignment/>
      <protection/>
    </xf>
    <xf numFmtId="171" fontId="6" fillId="0" borderId="4" xfId="15" applyNumberFormat="1" applyFont="1" applyBorder="1" applyAlignment="1" applyProtection="1">
      <alignment/>
      <protection/>
    </xf>
    <xf numFmtId="171" fontId="6" fillId="0" borderId="9" xfId="15" applyNumberFormat="1" applyFont="1" applyBorder="1" applyAlignment="1" applyProtection="1">
      <alignment/>
      <protection/>
    </xf>
    <xf numFmtId="0" fontId="0" fillId="0" borderId="4" xfId="0" applyBorder="1" applyAlignment="1">
      <alignment wrapText="1"/>
    </xf>
    <xf numFmtId="171" fontId="31" fillId="0" borderId="4" xfId="0" applyNumberFormat="1" applyFont="1" applyBorder="1" applyAlignment="1">
      <alignment horizontal="left" wrapText="1"/>
    </xf>
    <xf numFmtId="171" fontId="9" fillId="0" borderId="8" xfId="15" applyNumberFormat="1" applyFont="1" applyFill="1" applyBorder="1" applyAlignment="1" applyProtection="1">
      <alignment/>
      <protection locked="0"/>
    </xf>
    <xf numFmtId="171" fontId="9" fillId="0" borderId="4" xfId="15" applyNumberFormat="1" applyFont="1" applyFill="1" applyBorder="1" applyAlignment="1" applyProtection="1">
      <alignment/>
      <protection locked="0"/>
    </xf>
    <xf numFmtId="171" fontId="2" fillId="0" borderId="9" xfId="15" applyNumberFormat="1" applyFont="1" applyBorder="1" applyAlignment="1" applyProtection="1">
      <alignment/>
      <protection/>
    </xf>
    <xf numFmtId="0" fontId="29" fillId="0" borderId="0" xfId="0" applyFont="1" applyAlignment="1">
      <alignment horizontal="center"/>
    </xf>
    <xf numFmtId="169" fontId="19" fillId="0" borderId="0" xfId="0" applyNumberFormat="1" applyFont="1" applyAlignment="1">
      <alignment horizontal="center"/>
    </xf>
    <xf numFmtId="171" fontId="6" fillId="2" borderId="10" xfId="15" applyNumberFormat="1" applyFont="1" applyFill="1" applyBorder="1" applyAlignment="1" applyProtection="1">
      <alignment/>
      <protection/>
    </xf>
    <xf numFmtId="0" fontId="5" fillId="0" borderId="6"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2" fillId="0" borderId="7" xfId="0" applyFont="1" applyBorder="1" applyAlignment="1">
      <alignment horizontal="center"/>
    </xf>
    <xf numFmtId="0" fontId="27" fillId="0" borderId="5" xfId="0" applyFont="1" applyBorder="1" applyAlignment="1">
      <alignment horizontal="center"/>
    </xf>
    <xf numFmtId="171" fontId="0" fillId="0" borderId="4" xfId="15" applyNumberFormat="1" applyBorder="1" applyAlignment="1">
      <alignment/>
    </xf>
    <xf numFmtId="0" fontId="20" fillId="0" borderId="0" xfId="0" applyFont="1" applyAlignment="1">
      <alignment/>
    </xf>
    <xf numFmtId="0" fontId="18" fillId="0" borderId="0" xfId="0" applyFont="1" applyAlignment="1">
      <alignment horizontal="right"/>
    </xf>
    <xf numFmtId="0" fontId="29" fillId="0" borderId="7"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69" fontId="2" fillId="0" borderId="11" xfId="0" applyNumberFormat="1" applyFont="1" applyBorder="1" applyAlignment="1">
      <alignment horizontal="center"/>
    </xf>
    <xf numFmtId="169" fontId="2" fillId="0" borderId="5" xfId="0" applyNumberFormat="1" applyFont="1" applyBorder="1" applyAlignment="1">
      <alignment horizontal="center"/>
    </xf>
    <xf numFmtId="0" fontId="0" fillId="0" borderId="12" xfId="0" applyBorder="1" applyAlignment="1">
      <alignment/>
    </xf>
    <xf numFmtId="0" fontId="20" fillId="0" borderId="7" xfId="0" applyFont="1" applyBorder="1" applyAlignment="1">
      <alignment horizontal="center"/>
    </xf>
    <xf numFmtId="169" fontId="2" fillId="0" borderId="4" xfId="0" applyNumberFormat="1" applyFont="1" applyBorder="1" applyAlignment="1">
      <alignment horizontal="center"/>
    </xf>
    <xf numFmtId="0" fontId="0" fillId="0" borderId="13" xfId="0" applyBorder="1" applyAlignment="1">
      <alignment/>
    </xf>
    <xf numFmtId="0" fontId="5" fillId="0" borderId="3" xfId="0" applyFont="1" applyBorder="1" applyAlignment="1">
      <alignment horizontal="right"/>
    </xf>
    <xf numFmtId="0" fontId="3" fillId="0" borderId="14" xfId="0" applyNumberFormat="1" applyFont="1" applyFill="1" applyBorder="1" applyAlignment="1">
      <alignment horizontal="center"/>
    </xf>
    <xf numFmtId="173" fontId="3" fillId="0" borderId="14" xfId="0" applyNumberFormat="1" applyFont="1" applyFill="1" applyBorder="1" applyAlignment="1">
      <alignment horizontal="center"/>
    </xf>
    <xf numFmtId="0" fontId="5" fillId="0" borderId="0" xfId="0" applyFont="1" applyBorder="1" applyAlignment="1">
      <alignment horizontal="right"/>
    </xf>
    <xf numFmtId="0" fontId="3" fillId="0" borderId="15" xfId="0" applyFont="1" applyBorder="1" applyAlignment="1">
      <alignment/>
    </xf>
    <xf numFmtId="0" fontId="3" fillId="0" borderId="15" xfId="0" applyFont="1" applyBorder="1" applyAlignment="1">
      <alignment horizontal="center"/>
    </xf>
    <xf numFmtId="171" fontId="3" fillId="0" borderId="16" xfId="15" applyNumberFormat="1" applyFont="1" applyFill="1" applyBorder="1" applyAlignment="1" applyProtection="1">
      <alignment/>
      <protection locked="0"/>
    </xf>
    <xf numFmtId="0" fontId="3" fillId="0" borderId="17" xfId="0" applyFont="1" applyBorder="1" applyAlignment="1">
      <alignment/>
    </xf>
    <xf numFmtId="0" fontId="3" fillId="0" borderId="17" xfId="0" applyFont="1" applyBorder="1" applyAlignment="1">
      <alignment horizontal="center"/>
    </xf>
    <xf numFmtId="171" fontId="3" fillId="0" borderId="18" xfId="15" applyNumberFormat="1" applyFont="1" applyFill="1" applyBorder="1" applyAlignment="1" applyProtection="1">
      <alignment/>
      <protection locked="0"/>
    </xf>
    <xf numFmtId="0" fontId="3" fillId="0" borderId="19" xfId="0" applyFont="1" applyBorder="1" applyAlignment="1">
      <alignment horizontal="center"/>
    </xf>
    <xf numFmtId="0" fontId="3" fillId="0" borderId="17" xfId="0" applyFont="1" applyBorder="1" applyAlignment="1">
      <alignment horizontal="left"/>
    </xf>
    <xf numFmtId="2" fontId="3" fillId="0" borderId="17" xfId="0" applyNumberFormat="1" applyFont="1" applyBorder="1" applyAlignment="1">
      <alignment horizontal="left"/>
    </xf>
    <xf numFmtId="0" fontId="2" fillId="0" borderId="19" xfId="0"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0" fontId="3" fillId="0" borderId="19" xfId="0" applyFont="1" applyBorder="1" applyAlignment="1">
      <alignment/>
    </xf>
    <xf numFmtId="2" fontId="3" fillId="0" borderId="15" xfId="0" applyNumberFormat="1" applyFont="1" applyBorder="1" applyAlignment="1">
      <alignment horizontal="left"/>
    </xf>
    <xf numFmtId="2" fontId="3" fillId="0" borderId="17" xfId="0" applyNumberFormat="1" applyFont="1" applyBorder="1" applyAlignment="1">
      <alignment horizontal="left"/>
    </xf>
    <xf numFmtId="0" fontId="14" fillId="0" borderId="15" xfId="0" applyFont="1" applyBorder="1" applyAlignment="1">
      <alignment/>
    </xf>
    <xf numFmtId="0" fontId="6" fillId="0" borderId="15" xfId="0" applyFont="1" applyBorder="1" applyAlignment="1" quotePrefix="1">
      <alignment horizontal="center"/>
    </xf>
    <xf numFmtId="171" fontId="9" fillId="0" borderId="16" xfId="15" applyNumberFormat="1" applyFont="1" applyFill="1" applyBorder="1" applyAlignment="1" applyProtection="1">
      <alignment/>
      <protection locked="0"/>
    </xf>
    <xf numFmtId="0" fontId="5" fillId="0" borderId="15" xfId="0" applyFont="1" applyBorder="1" applyAlignment="1">
      <alignment/>
    </xf>
    <xf numFmtId="0" fontId="6" fillId="0" borderId="20" xfId="0" applyFont="1" applyBorder="1" applyAlignment="1" quotePrefix="1">
      <alignment horizontal="center"/>
    </xf>
    <xf numFmtId="0" fontId="5" fillId="0" borderId="15" xfId="0" applyFont="1" applyBorder="1" applyAlignment="1">
      <alignment horizontal="center"/>
    </xf>
    <xf numFmtId="0" fontId="0" fillId="0" borderId="15" xfId="0" applyBorder="1" applyAlignment="1">
      <alignment/>
    </xf>
    <xf numFmtId="0" fontId="0" fillId="0" borderId="6" xfId="0" applyBorder="1" applyAlignment="1">
      <alignment horizontal="center"/>
    </xf>
    <xf numFmtId="171" fontId="0" fillId="0" borderId="2" xfId="0" applyNumberFormat="1" applyBorder="1" applyAlignment="1">
      <alignment/>
    </xf>
    <xf numFmtId="171" fontId="0" fillId="0" borderId="21" xfId="0" applyNumberFormat="1" applyBorder="1" applyAlignment="1">
      <alignment/>
    </xf>
    <xf numFmtId="0" fontId="5" fillId="0" borderId="7" xfId="0" applyFont="1" applyBorder="1" applyAlignment="1">
      <alignment horizontal="center"/>
    </xf>
    <xf numFmtId="0" fontId="0" fillId="0" borderId="0" xfId="0" applyFont="1" applyBorder="1" applyAlignment="1">
      <alignment/>
    </xf>
    <xf numFmtId="0" fontId="31" fillId="0" borderId="0" xfId="0" applyFont="1" applyBorder="1" applyAlignment="1">
      <alignment horizontal="center"/>
    </xf>
    <xf numFmtId="0" fontId="31" fillId="0" borderId="0" xfId="0" applyFont="1" applyAlignment="1">
      <alignment horizontal="center"/>
    </xf>
    <xf numFmtId="173" fontId="3" fillId="0" borderId="0" xfId="0" applyNumberFormat="1" applyFont="1" applyFill="1" applyBorder="1" applyAlignment="1">
      <alignment horizontal="center"/>
    </xf>
    <xf numFmtId="0" fontId="5" fillId="0" borderId="6" xfId="0" applyFont="1" applyBorder="1" applyAlignment="1">
      <alignment/>
    </xf>
    <xf numFmtId="0" fontId="18" fillId="0" borderId="0" xfId="0" applyFont="1" applyAlignment="1" quotePrefix="1">
      <alignment horizontal="center"/>
    </xf>
    <xf numFmtId="171" fontId="0" fillId="0" borderId="22" xfId="0" applyNumberFormat="1" applyBorder="1" applyAlignment="1">
      <alignment/>
    </xf>
    <xf numFmtId="0" fontId="5" fillId="0" borderId="23" xfId="0" applyFont="1" applyBorder="1" applyAlignment="1">
      <alignment horizontal="center"/>
    </xf>
    <xf numFmtId="0" fontId="5" fillId="0" borderId="2" xfId="0" applyFont="1" applyBorder="1" applyAlignment="1">
      <alignment horizontal="center"/>
    </xf>
    <xf numFmtId="0" fontId="5" fillId="0" borderId="24" xfId="0" applyFont="1" applyBorder="1" applyAlignment="1">
      <alignment horizontal="center"/>
    </xf>
    <xf numFmtId="171" fontId="0" fillId="0" borderId="23" xfId="0" applyNumberFormat="1" applyBorder="1" applyAlignment="1">
      <alignment/>
    </xf>
    <xf numFmtId="171" fontId="0" fillId="0" borderId="25" xfId="0" applyNumberFormat="1" applyBorder="1" applyAlignment="1">
      <alignment/>
    </xf>
    <xf numFmtId="171" fontId="0" fillId="0" borderId="24" xfId="0" applyNumberFormat="1" applyBorder="1" applyAlignment="1">
      <alignment/>
    </xf>
    <xf numFmtId="171" fontId="0" fillId="0" borderId="26" xfId="0" applyNumberFormat="1" applyBorder="1" applyAlignment="1">
      <alignment/>
    </xf>
    <xf numFmtId="171" fontId="0" fillId="0" borderId="27" xfId="0" applyNumberFormat="1" applyBorder="1" applyAlignment="1">
      <alignment/>
    </xf>
    <xf numFmtId="0" fontId="5" fillId="0" borderId="28" xfId="0" applyFont="1" applyBorder="1" applyAlignment="1">
      <alignment horizontal="center"/>
    </xf>
    <xf numFmtId="0" fontId="33" fillId="0" borderId="7" xfId="0" applyFont="1" applyBorder="1" applyAlignment="1">
      <alignment horizontal="center"/>
    </xf>
    <xf numFmtId="0" fontId="2" fillId="0" borderId="15" xfId="0" applyFont="1" applyBorder="1" applyAlignment="1">
      <alignment/>
    </xf>
    <xf numFmtId="0" fontId="2" fillId="0" borderId="20" xfId="0" applyFont="1" applyBorder="1" applyAlignment="1">
      <alignment horizontal="center"/>
    </xf>
    <xf numFmtId="0" fontId="27" fillId="3" borderId="7" xfId="0" applyFont="1" applyFill="1" applyBorder="1" applyAlignment="1">
      <alignment horizontal="center"/>
    </xf>
    <xf numFmtId="0" fontId="27" fillId="3" borderId="5" xfId="0" applyFont="1" applyFill="1" applyBorder="1" applyAlignment="1">
      <alignment horizontal="center"/>
    </xf>
    <xf numFmtId="2" fontId="26" fillId="0" borderId="0" xfId="0" applyNumberFormat="1" applyFont="1" applyAlignment="1">
      <alignment horizontal="left"/>
    </xf>
    <xf numFmtId="171" fontId="6" fillId="0" borderId="4" xfId="15" applyNumberFormat="1" applyFont="1" applyBorder="1" applyAlignment="1" applyProtection="1">
      <alignment horizontal="center"/>
      <protection/>
    </xf>
    <xf numFmtId="0" fontId="0" fillId="0" borderId="29" xfId="0" applyBorder="1" applyAlignment="1">
      <alignment/>
    </xf>
    <xf numFmtId="0" fontId="34" fillId="0" borderId="0" xfId="0" applyFont="1" applyAlignment="1">
      <alignment horizontal="center"/>
    </xf>
    <xf numFmtId="0" fontId="35" fillId="0" borderId="0" xfId="0" applyFont="1" applyAlignment="1">
      <alignment/>
    </xf>
    <xf numFmtId="0" fontId="36" fillId="0" borderId="0" xfId="0" applyFont="1" applyAlignment="1">
      <alignment horizontal="center"/>
    </xf>
    <xf numFmtId="0" fontId="5" fillId="0" borderId="0" xfId="0" applyFont="1" applyBorder="1" applyAlignment="1">
      <alignment horizontal="center"/>
    </xf>
    <xf numFmtId="0" fontId="0" fillId="0" borderId="30" xfId="0" applyFill="1" applyBorder="1" applyAlignment="1" applyProtection="1">
      <alignment/>
      <protection locked="0"/>
    </xf>
    <xf numFmtId="0" fontId="0" fillId="0" borderId="0" xfId="0" applyFont="1" applyFill="1" applyAlignment="1">
      <alignment/>
    </xf>
    <xf numFmtId="0" fontId="0" fillId="0" borderId="1" xfId="0" applyFill="1" applyBorder="1" applyAlignment="1">
      <alignment/>
    </xf>
    <xf numFmtId="0" fontId="5" fillId="0" borderId="0" xfId="0" applyFont="1" applyFill="1" applyAlignment="1">
      <alignment/>
    </xf>
    <xf numFmtId="0" fontId="0" fillId="0" borderId="30" xfId="0" applyFill="1" applyBorder="1" applyAlignment="1">
      <alignment/>
    </xf>
    <xf numFmtId="0" fontId="35" fillId="0" borderId="0" xfId="0" applyFont="1" applyBorder="1" applyAlignment="1">
      <alignment/>
    </xf>
    <xf numFmtId="0" fontId="18" fillId="0" borderId="0" xfId="0" applyFont="1" applyBorder="1" applyAlignment="1">
      <alignment/>
    </xf>
    <xf numFmtId="0" fontId="0" fillId="0" borderId="0" xfId="0" applyFill="1" applyBorder="1" applyAlignment="1" applyProtection="1">
      <alignment/>
      <protection locked="0"/>
    </xf>
    <xf numFmtId="0" fontId="20" fillId="0" borderId="0" xfId="0" applyFont="1" applyFill="1" applyAlignment="1">
      <alignment/>
    </xf>
    <xf numFmtId="0" fontId="35" fillId="0" borderId="0" xfId="0" applyFont="1" applyAlignment="1">
      <alignment horizontal="center"/>
    </xf>
    <xf numFmtId="0" fontId="0" fillId="0" borderId="31" xfId="0" applyBorder="1" applyAlignment="1">
      <alignment/>
    </xf>
    <xf numFmtId="0" fontId="0" fillId="0" borderId="31" xfId="0" applyFill="1" applyBorder="1" applyAlignment="1" applyProtection="1">
      <alignment/>
      <protection locked="0"/>
    </xf>
    <xf numFmtId="0" fontId="0" fillId="0" borderId="32" xfId="0" applyFill="1" applyBorder="1" applyAlignment="1">
      <alignment/>
    </xf>
    <xf numFmtId="0" fontId="5" fillId="0" borderId="28" xfId="0" applyFont="1" applyBorder="1" applyAlignment="1">
      <alignment/>
    </xf>
    <xf numFmtId="0" fontId="5" fillId="0" borderId="33" xfId="0" applyFont="1" applyBorder="1" applyAlignment="1">
      <alignment horizontal="center"/>
    </xf>
    <xf numFmtId="0" fontId="33" fillId="0" borderId="34" xfId="0" applyFont="1" applyBorder="1" applyAlignment="1">
      <alignment horizontal="center"/>
    </xf>
    <xf numFmtId="171" fontId="0" fillId="0" borderId="35" xfId="0" applyNumberFormat="1" applyBorder="1" applyAlignment="1">
      <alignment/>
    </xf>
    <xf numFmtId="0" fontId="5" fillId="0" borderId="0" xfId="0" applyFont="1" applyAlignment="1">
      <alignment horizontal="center" vertical="center"/>
    </xf>
    <xf numFmtId="0" fontId="27" fillId="0" borderId="13" xfId="0" applyFont="1" applyBorder="1" applyAlignment="1">
      <alignment/>
    </xf>
    <xf numFmtId="0" fontId="5" fillId="0" borderId="36" xfId="0" applyFont="1" applyBorder="1" applyAlignment="1">
      <alignment horizontal="center"/>
    </xf>
    <xf numFmtId="0" fontId="27" fillId="2" borderId="37" xfId="0" applyFont="1" applyFill="1" applyBorder="1" applyAlignment="1">
      <alignment horizontal="center"/>
    </xf>
    <xf numFmtId="0" fontId="27" fillId="2" borderId="38" xfId="0" applyFont="1" applyFill="1" applyBorder="1" applyAlignment="1">
      <alignment horizontal="center"/>
    </xf>
    <xf numFmtId="171" fontId="0" fillId="0" borderId="39" xfId="0" applyNumberFormat="1" applyBorder="1" applyAlignment="1">
      <alignment/>
    </xf>
    <xf numFmtId="171" fontId="0" fillId="0" borderId="40" xfId="0" applyNumberFormat="1" applyBorder="1" applyAlignment="1">
      <alignment/>
    </xf>
    <xf numFmtId="0" fontId="31" fillId="0" borderId="41" xfId="0" applyFont="1" applyBorder="1" applyAlignment="1">
      <alignment horizontal="center"/>
    </xf>
    <xf numFmtId="0" fontId="0" fillId="0" borderId="41" xfId="0" applyBorder="1" applyAlignment="1">
      <alignment/>
    </xf>
    <xf numFmtId="0" fontId="5" fillId="0" borderId="40" xfId="0" applyFont="1" applyBorder="1" applyAlignment="1">
      <alignment horizontal="center"/>
    </xf>
    <xf numFmtId="0" fontId="27" fillId="0" borderId="42" xfId="0" applyFont="1" applyBorder="1" applyAlignment="1">
      <alignment horizontal="center"/>
    </xf>
    <xf numFmtId="0" fontId="20" fillId="0" borderId="0" xfId="0" applyFont="1" applyAlignment="1">
      <alignment horizontal="right"/>
    </xf>
    <xf numFmtId="0" fontId="29" fillId="0" borderId="0" xfId="0" applyFont="1" applyAlignment="1">
      <alignment horizontal="right"/>
    </xf>
    <xf numFmtId="0" fontId="5" fillId="0" borderId="1"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20" fillId="0" borderId="45" xfId="0" applyFont="1" applyBorder="1" applyAlignment="1">
      <alignment horizontal="center"/>
    </xf>
    <xf numFmtId="0" fontId="20" fillId="0" borderId="0" xfId="0" applyFont="1" applyAlignment="1">
      <alignment horizontal="center"/>
    </xf>
    <xf numFmtId="0" fontId="20" fillId="0" borderId="46" xfId="0" applyFont="1" applyBorder="1" applyAlignment="1">
      <alignment horizontal="center"/>
    </xf>
    <xf numFmtId="0" fontId="5" fillId="0" borderId="41" xfId="0" applyFont="1" applyBorder="1" applyAlignment="1">
      <alignment horizontal="center"/>
    </xf>
    <xf numFmtId="0" fontId="27" fillId="0" borderId="38" xfId="0" applyFont="1" applyBorder="1" applyAlignment="1">
      <alignment horizont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23" fillId="0" borderId="51" xfId="0" applyFont="1" applyFill="1" applyBorder="1" applyAlignment="1">
      <alignment horizontal="center"/>
    </xf>
    <xf numFmtId="0" fontId="0" fillId="0" borderId="52" xfId="0" applyBorder="1" applyAlignment="1">
      <alignment/>
    </xf>
    <xf numFmtId="0" fontId="0" fillId="0" borderId="53" xfId="0" applyBorder="1" applyAlignment="1">
      <alignment/>
    </xf>
    <xf numFmtId="0" fontId="20" fillId="0" borderId="48" xfId="0" applyFont="1" applyBorder="1" applyAlignment="1">
      <alignment/>
    </xf>
    <xf numFmtId="0" fontId="37" fillId="0" borderId="0" xfId="0" applyFont="1" applyBorder="1" applyAlignment="1">
      <alignment/>
    </xf>
    <xf numFmtId="0" fontId="5" fillId="0" borderId="41" xfId="0" applyFont="1" applyBorder="1" applyAlignment="1" quotePrefix="1">
      <alignment horizontal="center"/>
    </xf>
    <xf numFmtId="0" fontId="0" fillId="0" borderId="41" xfId="0" applyBorder="1" applyAlignment="1">
      <alignment horizontal="center"/>
    </xf>
    <xf numFmtId="0" fontId="0" fillId="0" borderId="41" xfId="0" applyFont="1" applyBorder="1" applyAlignment="1">
      <alignment horizontal="center"/>
    </xf>
    <xf numFmtId="0" fontId="3" fillId="0" borderId="16" xfId="0" applyFont="1" applyBorder="1" applyAlignment="1">
      <alignment/>
    </xf>
    <xf numFmtId="0" fontId="3" fillId="0" borderId="54" xfId="0" applyFont="1" applyBorder="1" applyAlignment="1">
      <alignment/>
    </xf>
    <xf numFmtId="0" fontId="9" fillId="0" borderId="0" xfId="0" applyFont="1" applyBorder="1" applyAlignment="1">
      <alignment horizontal="center"/>
    </xf>
    <xf numFmtId="0" fontId="0" fillId="0" borderId="0" xfId="0" applyFont="1" applyAlignment="1">
      <alignment horizontal="right"/>
    </xf>
    <xf numFmtId="0" fontId="5" fillId="0" borderId="0" xfId="0" applyFont="1" applyAlignment="1">
      <alignment horizontal="left"/>
    </xf>
    <xf numFmtId="0" fontId="18" fillId="4" borderId="6" xfId="0" applyFont="1" applyFill="1" applyBorder="1" applyAlignment="1">
      <alignment/>
    </xf>
    <xf numFmtId="0" fontId="18" fillId="4" borderId="28" xfId="0" applyFont="1" applyFill="1" applyBorder="1" applyAlignment="1">
      <alignment horizontal="left"/>
    </xf>
    <xf numFmtId="0" fontId="0" fillId="4" borderId="29" xfId="0" applyFont="1" applyFill="1" applyBorder="1" applyAlignment="1">
      <alignment/>
    </xf>
    <xf numFmtId="0" fontId="0" fillId="4" borderId="33" xfId="0" applyFont="1" applyFill="1" applyBorder="1" applyAlignment="1">
      <alignment/>
    </xf>
    <xf numFmtId="0" fontId="6" fillId="4" borderId="6" xfId="0" applyFont="1" applyFill="1" applyBorder="1" applyAlignment="1">
      <alignment horizontal="right"/>
    </xf>
    <xf numFmtId="0" fontId="32" fillId="4" borderId="7" xfId="0" applyFont="1" applyFill="1" applyBorder="1" applyAlignment="1">
      <alignment horizontal="left" vertical="center" wrapText="1"/>
    </xf>
    <xf numFmtId="0" fontId="18" fillId="4" borderId="5" xfId="0" applyFont="1" applyFill="1" applyBorder="1" applyAlignment="1">
      <alignment horizontal="left"/>
    </xf>
    <xf numFmtId="169" fontId="38" fillId="0" borderId="0" xfId="0" applyNumberFormat="1" applyFont="1" applyBorder="1" applyAlignment="1">
      <alignment horizontal="right" vertical="center"/>
    </xf>
    <xf numFmtId="0" fontId="18" fillId="4" borderId="6" xfId="0" applyFont="1" applyFill="1" applyBorder="1" applyAlignment="1">
      <alignment horizontal="right"/>
    </xf>
    <xf numFmtId="0" fontId="18" fillId="4" borderId="33" xfId="0" applyFont="1" applyFill="1" applyBorder="1" applyAlignment="1">
      <alignment horizontal="right"/>
    </xf>
    <xf numFmtId="0" fontId="0" fillId="4" borderId="55" xfId="0" applyFill="1" applyBorder="1" applyAlignment="1">
      <alignment/>
    </xf>
    <xf numFmtId="0" fontId="18" fillId="4" borderId="34" xfId="0" applyFont="1" applyFill="1" applyBorder="1" applyAlignment="1">
      <alignment horizontal="right"/>
    </xf>
    <xf numFmtId="0" fontId="0" fillId="4" borderId="56" xfId="0" applyFill="1" applyBorder="1" applyAlignment="1">
      <alignment/>
    </xf>
    <xf numFmtId="0" fontId="5" fillId="4" borderId="42" xfId="0" applyFont="1" applyFill="1" applyBorder="1" applyAlignment="1">
      <alignment horizontal="right"/>
    </xf>
    <xf numFmtId="0" fontId="5" fillId="0" borderId="8" xfId="0" applyFont="1" applyBorder="1" applyAlignment="1">
      <alignment horizontal="center"/>
    </xf>
    <xf numFmtId="0" fontId="3" fillId="0" borderId="0" xfId="0" applyFont="1" applyAlignment="1">
      <alignment/>
    </xf>
    <xf numFmtId="0" fontId="39" fillId="5" borderId="28" xfId="0" applyFont="1" applyFill="1" applyBorder="1" applyAlignment="1">
      <alignment/>
    </xf>
    <xf numFmtId="0" fontId="40" fillId="5" borderId="33" xfId="0" applyFont="1" applyFill="1" applyBorder="1" applyAlignment="1">
      <alignment/>
    </xf>
    <xf numFmtId="0" fontId="41" fillId="5" borderId="57" xfId="0" applyFont="1" applyFill="1" applyBorder="1" applyAlignment="1">
      <alignment/>
    </xf>
    <xf numFmtId="0" fontId="40" fillId="5" borderId="58" xfId="0" applyFont="1" applyFill="1" applyBorder="1" applyAlignment="1">
      <alignment/>
    </xf>
    <xf numFmtId="0" fontId="40" fillId="5" borderId="59" xfId="0" applyFont="1" applyFill="1" applyBorder="1" applyAlignment="1">
      <alignment/>
    </xf>
    <xf numFmtId="0" fontId="40" fillId="5" borderId="29" xfId="0" applyFont="1" applyFill="1" applyBorder="1" applyAlignment="1">
      <alignment/>
    </xf>
    <xf numFmtId="0" fontId="0" fillId="4" borderId="28" xfId="0" applyFill="1" applyBorder="1" applyAlignment="1">
      <alignment/>
    </xf>
    <xf numFmtId="0" fontId="44" fillId="5" borderId="60" xfId="0" applyFont="1" applyFill="1" applyBorder="1" applyAlignment="1">
      <alignment horizontal="left" wrapText="1"/>
    </xf>
    <xf numFmtId="0" fontId="44" fillId="5" borderId="61" xfId="0" applyFont="1" applyFill="1" applyBorder="1" applyAlignment="1">
      <alignment horizontal="left" wrapText="1"/>
    </xf>
    <xf numFmtId="0" fontId="44" fillId="5" borderId="62" xfId="0" applyFont="1" applyFill="1" applyBorder="1" applyAlignment="1">
      <alignment horizontal="left" wrapText="1"/>
    </xf>
    <xf numFmtId="0" fontId="41" fillId="5" borderId="63" xfId="0" applyFont="1" applyFill="1" applyBorder="1" applyAlignment="1">
      <alignment/>
    </xf>
    <xf numFmtId="0" fontId="45" fillId="5" borderId="64" xfId="0" applyFont="1" applyFill="1" applyBorder="1" applyAlignment="1">
      <alignment/>
    </xf>
    <xf numFmtId="0" fontId="44" fillId="5" borderId="65" xfId="0" applyFont="1" applyFill="1" applyBorder="1" applyAlignment="1">
      <alignment/>
    </xf>
    <xf numFmtId="0" fontId="40" fillId="5" borderId="60" xfId="0" applyFont="1" applyFill="1" applyBorder="1" applyAlignment="1">
      <alignment/>
    </xf>
    <xf numFmtId="0" fontId="45" fillId="5" borderId="61" xfId="0" applyFont="1" applyFill="1" applyBorder="1" applyAlignment="1">
      <alignment/>
    </xf>
    <xf numFmtId="0" fontId="44" fillId="5" borderId="62" xfId="0" applyFont="1" applyFill="1" applyBorder="1" applyAlignment="1">
      <alignment horizontal="left"/>
    </xf>
    <xf numFmtId="0" fontId="45" fillId="5" borderId="58" xfId="0" applyFont="1" applyFill="1" applyBorder="1" applyAlignment="1">
      <alignment/>
    </xf>
    <xf numFmtId="0" fontId="44" fillId="5" borderId="59" xfId="0" applyFont="1" applyFill="1" applyBorder="1" applyAlignment="1">
      <alignment horizontal="right"/>
    </xf>
    <xf numFmtId="0" fontId="27" fillId="0" borderId="4" xfId="0" applyFont="1" applyBorder="1" applyAlignment="1">
      <alignment horizontal="center"/>
    </xf>
    <xf numFmtId="0" fontId="31" fillId="0" borderId="66" xfId="0" applyFont="1" applyBorder="1" applyAlignment="1">
      <alignment horizontal="center"/>
    </xf>
    <xf numFmtId="0" fontId="31" fillId="0" borderId="67" xfId="0" applyFont="1" applyBorder="1" applyAlignment="1">
      <alignment horizontal="center"/>
    </xf>
    <xf numFmtId="0" fontId="0" fillId="0" borderId="68" xfId="0" applyBorder="1" applyAlignment="1">
      <alignment/>
    </xf>
    <xf numFmtId="0" fontId="5" fillId="0" borderId="15" xfId="0" applyFont="1" applyBorder="1" applyAlignment="1">
      <alignment horizontal="right"/>
    </xf>
    <xf numFmtId="0" fontId="0" fillId="0" borderId="69" xfId="0" applyBorder="1" applyAlignment="1">
      <alignment/>
    </xf>
    <xf numFmtId="0" fontId="5" fillId="0" borderId="48" xfId="0" applyFont="1" applyBorder="1" applyAlignment="1">
      <alignment/>
    </xf>
    <xf numFmtId="0" fontId="5" fillId="0" borderId="48" xfId="0" applyFont="1" applyBorder="1" applyAlignment="1">
      <alignment horizontal="center"/>
    </xf>
    <xf numFmtId="0" fontId="0" fillId="0" borderId="55" xfId="0" applyFont="1" applyBorder="1" applyAlignment="1">
      <alignment/>
    </xf>
    <xf numFmtId="0" fontId="46" fillId="0" borderId="0" xfId="0" applyFont="1" applyAlignment="1">
      <alignment/>
    </xf>
    <xf numFmtId="0" fontId="0" fillId="0" borderId="28" xfId="0" applyBorder="1" applyAlignment="1">
      <alignment horizontal="center"/>
    </xf>
    <xf numFmtId="0" fontId="0" fillId="0" borderId="33" xfId="0" applyBorder="1" applyAlignment="1">
      <alignment horizontal="center"/>
    </xf>
    <xf numFmtId="0" fontId="18" fillId="0" borderId="0" xfId="0" applyFont="1" applyBorder="1" applyAlignment="1">
      <alignment horizontal="right"/>
    </xf>
    <xf numFmtId="0" fontId="18" fillId="0" borderId="6" xfId="0" applyFont="1" applyBorder="1" applyAlignment="1">
      <alignment horizontal="center"/>
    </xf>
    <xf numFmtId="0" fontId="2" fillId="0" borderId="0" xfId="0" applyFont="1" applyAlignment="1">
      <alignment vertical="top"/>
    </xf>
    <xf numFmtId="0" fontId="2" fillId="0" borderId="15" xfId="0" applyFont="1" applyBorder="1" applyAlignment="1">
      <alignment horizontal="right"/>
    </xf>
    <xf numFmtId="0" fontId="0" fillId="0" borderId="0" xfId="0" applyFont="1" applyAlignment="1">
      <alignment horizontal="left"/>
    </xf>
    <xf numFmtId="171" fontId="6" fillId="0" borderId="70" xfId="15" applyNumberFormat="1" applyFont="1" applyBorder="1" applyAlignment="1" applyProtection="1">
      <alignment/>
      <protection/>
    </xf>
    <xf numFmtId="171" fontId="6" fillId="0" borderId="64" xfId="15" applyNumberFormat="1" applyFont="1" applyBorder="1" applyAlignment="1" applyProtection="1">
      <alignment/>
      <protection/>
    </xf>
    <xf numFmtId="171" fontId="6" fillId="0" borderId="12" xfId="15" applyNumberFormat="1" applyFont="1" applyBorder="1" applyAlignment="1" applyProtection="1">
      <alignment/>
      <protection/>
    </xf>
    <xf numFmtId="171" fontId="9" fillId="0" borderId="12" xfId="15" applyNumberFormat="1" applyFont="1" applyFill="1" applyBorder="1" applyAlignment="1" applyProtection="1">
      <alignment/>
      <protection locked="0"/>
    </xf>
    <xf numFmtId="171" fontId="3" fillId="0" borderId="0" xfId="15" applyNumberFormat="1" applyFont="1" applyFill="1" applyBorder="1" applyAlignment="1" applyProtection="1">
      <alignment/>
      <protection locked="0"/>
    </xf>
    <xf numFmtId="171" fontId="0" fillId="0" borderId="16" xfId="0" applyNumberFormat="1" applyBorder="1" applyAlignment="1">
      <alignment/>
    </xf>
    <xf numFmtId="171" fontId="0" fillId="0" borderId="4" xfId="0" applyNumberFormat="1" applyBorder="1" applyAlignment="1">
      <alignment/>
    </xf>
    <xf numFmtId="171" fontId="0" fillId="0" borderId="71" xfId="0" applyNumberFormat="1" applyBorder="1" applyAlignment="1">
      <alignment/>
    </xf>
    <xf numFmtId="171" fontId="0" fillId="0" borderId="72" xfId="0" applyNumberFormat="1" applyBorder="1" applyAlignment="1">
      <alignment/>
    </xf>
    <xf numFmtId="171" fontId="0" fillId="0" borderId="10" xfId="0" applyNumberFormat="1" applyBorder="1" applyAlignment="1">
      <alignment/>
    </xf>
    <xf numFmtId="171" fontId="0" fillId="0" borderId="73" xfId="0" applyNumberFormat="1" applyBorder="1" applyAlignment="1">
      <alignment/>
    </xf>
    <xf numFmtId="171" fontId="0" fillId="0" borderId="74" xfId="0" applyNumberFormat="1" applyBorder="1" applyAlignment="1">
      <alignment/>
    </xf>
    <xf numFmtId="173" fontId="3" fillId="0" borderId="6" xfId="0" applyNumberFormat="1" applyFont="1" applyFill="1" applyBorder="1" applyAlignment="1">
      <alignment horizontal="center"/>
    </xf>
    <xf numFmtId="0" fontId="5" fillId="0" borderId="6" xfId="0" applyFont="1" applyBorder="1" applyAlignment="1" applyProtection="1">
      <alignment/>
      <protection locked="0"/>
    </xf>
    <xf numFmtId="0" fontId="0" fillId="0" borderId="6" xfId="0" applyBorder="1" applyAlignment="1" applyProtection="1">
      <alignment/>
      <protection locked="0"/>
    </xf>
    <xf numFmtId="0" fontId="18" fillId="0" borderId="6" xfId="0" applyFont="1" applyBorder="1" applyAlignment="1" applyProtection="1">
      <alignment horizontal="center"/>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75" xfId="0" applyBorder="1" applyAlignment="1" applyProtection="1">
      <alignment/>
      <protection locked="0"/>
    </xf>
    <xf numFmtId="0" fontId="4" fillId="0" borderId="0" xfId="0" applyFont="1" applyAlignment="1">
      <alignment/>
    </xf>
    <xf numFmtId="0" fontId="18" fillId="0" borderId="76" xfId="0" applyFont="1" applyFill="1" applyBorder="1" applyAlignment="1" applyProtection="1">
      <alignment/>
      <protection locked="0"/>
    </xf>
    <xf numFmtId="0" fontId="47" fillId="0" borderId="76" xfId="0" applyFont="1" applyFill="1" applyBorder="1" applyAlignment="1" applyProtection="1">
      <alignment horizontal="left"/>
      <protection locked="0"/>
    </xf>
    <xf numFmtId="0" fontId="5" fillId="0" borderId="76" xfId="0" applyFont="1" applyFill="1" applyBorder="1" applyAlignment="1" applyProtection="1">
      <alignment/>
      <protection locked="0"/>
    </xf>
    <xf numFmtId="0" fontId="5" fillId="0" borderId="31" xfId="0" applyFont="1" applyBorder="1" applyAlignment="1" applyProtection="1">
      <alignment/>
      <protection locked="0"/>
    </xf>
    <xf numFmtId="0" fontId="5" fillId="0" borderId="13" xfId="0" applyFont="1" applyBorder="1" applyAlignment="1" applyProtection="1">
      <alignment/>
      <protection locked="0"/>
    </xf>
    <xf numFmtId="49" fontId="18" fillId="0" borderId="24" xfId="0" applyNumberFormat="1" applyFont="1" applyFill="1" applyBorder="1" applyAlignment="1" applyProtection="1">
      <alignment/>
      <protection locked="0"/>
    </xf>
    <xf numFmtId="0" fontId="0" fillId="0" borderId="31" xfId="0" applyBorder="1" applyAlignment="1" applyProtection="1">
      <alignment/>
      <protection locked="0"/>
    </xf>
    <xf numFmtId="0" fontId="5" fillId="0" borderId="31" xfId="0" applyFont="1" applyFill="1" applyBorder="1" applyAlignment="1" applyProtection="1">
      <alignment/>
      <protection locked="0"/>
    </xf>
    <xf numFmtId="177" fontId="0" fillId="0" borderId="31" xfId="0" applyNumberFormat="1" applyBorder="1" applyAlignment="1" applyProtection="1">
      <alignment/>
      <protection locked="0"/>
    </xf>
    <xf numFmtId="177" fontId="18" fillId="0" borderId="76" xfId="0" applyNumberFormat="1" applyFont="1" applyFill="1" applyBorder="1" applyAlignment="1" applyProtection="1">
      <alignment/>
      <protection locked="0"/>
    </xf>
    <xf numFmtId="49" fontId="18" fillId="0" borderId="76" xfId="0" applyNumberFormat="1" applyFont="1" applyFill="1" applyBorder="1" applyAlignment="1" applyProtection="1">
      <alignment/>
      <protection locked="0"/>
    </xf>
    <xf numFmtId="0" fontId="0" fillId="0" borderId="13" xfId="0" applyFill="1" applyBorder="1" applyAlignment="1" applyProtection="1">
      <alignment/>
      <protection locked="0"/>
    </xf>
    <xf numFmtId="0" fontId="18" fillId="0" borderId="13" xfId="0" applyFont="1" applyFill="1" applyBorder="1" applyAlignment="1" applyProtection="1">
      <alignment/>
      <protection locked="0"/>
    </xf>
    <xf numFmtId="0" fontId="18" fillId="0" borderId="31" xfId="0" applyFont="1" applyFill="1" applyBorder="1" applyAlignment="1" applyProtection="1">
      <alignment/>
      <protection locked="0"/>
    </xf>
    <xf numFmtId="0" fontId="18" fillId="0" borderId="24" xfId="0" applyFont="1" applyFill="1" applyBorder="1" applyAlignment="1" applyProtection="1">
      <alignment/>
      <protection locked="0"/>
    </xf>
    <xf numFmtId="177" fontId="18" fillId="0" borderId="31" xfId="0" applyNumberFormat="1" applyFont="1" applyBorder="1" applyAlignment="1" applyProtection="1">
      <alignment/>
      <protection locked="0"/>
    </xf>
    <xf numFmtId="0" fontId="5" fillId="0" borderId="6" xfId="0" applyFont="1" applyFill="1" applyBorder="1" applyAlignment="1" applyProtection="1">
      <alignment/>
      <protection locked="0"/>
    </xf>
    <xf numFmtId="0" fontId="0" fillId="0" borderId="0" xfId="0" applyFill="1" applyAlignment="1" applyProtection="1">
      <alignment/>
      <protection locked="0"/>
    </xf>
    <xf numFmtId="0" fontId="0" fillId="0" borderId="0" xfId="0" applyAlignment="1" applyProtection="1">
      <alignment/>
      <protection locked="0"/>
    </xf>
    <xf numFmtId="0" fontId="0" fillId="0" borderId="30" xfId="0" applyBorder="1" applyAlignment="1" applyProtection="1">
      <alignment/>
      <protection locked="0"/>
    </xf>
    <xf numFmtId="0" fontId="5" fillId="0" borderId="6" xfId="0" applyFont="1" applyBorder="1" applyAlignment="1" applyProtection="1">
      <alignment horizontal="centerContinuous"/>
      <protection locked="0"/>
    </xf>
    <xf numFmtId="0" fontId="28" fillId="0" borderId="28" xfId="0" applyFont="1" applyBorder="1" applyAlignment="1" applyProtection="1">
      <alignment horizontal="center"/>
      <protection locked="0"/>
    </xf>
    <xf numFmtId="0" fontId="28" fillId="0" borderId="33" xfId="0" applyFont="1" applyBorder="1" applyAlignment="1" applyProtection="1">
      <alignment horizontal="center"/>
      <protection locked="0"/>
    </xf>
    <xf numFmtId="171" fontId="3" fillId="0" borderId="16" xfId="15" applyNumberFormat="1" applyFont="1" applyFill="1" applyBorder="1" applyAlignment="1" applyProtection="1">
      <alignment/>
      <protection/>
    </xf>
    <xf numFmtId="171" fontId="3" fillId="0" borderId="9" xfId="15" applyNumberFormat="1" applyFont="1" applyFill="1" applyBorder="1" applyAlignment="1" applyProtection="1">
      <alignment/>
      <protection/>
    </xf>
    <xf numFmtId="171" fontId="3" fillId="0" borderId="18" xfId="15" applyNumberFormat="1" applyFont="1" applyFill="1" applyBorder="1" applyAlignment="1" applyProtection="1">
      <alignment/>
      <protection/>
    </xf>
    <xf numFmtId="171" fontId="3" fillId="0" borderId="4" xfId="15" applyNumberFormat="1" applyFont="1" applyFill="1" applyBorder="1" applyAlignment="1" applyProtection="1">
      <alignment/>
      <protection/>
    </xf>
    <xf numFmtId="171" fontId="3" fillId="0" borderId="10" xfId="0" applyNumberFormat="1" applyFont="1" applyBorder="1" applyAlignment="1">
      <alignment horizontal="left" wrapText="1"/>
    </xf>
    <xf numFmtId="171" fontId="3" fillId="0" borderId="16" xfId="15" applyNumberFormat="1" applyFont="1" applyFill="1" applyBorder="1" applyAlignment="1" applyProtection="1">
      <alignment/>
      <protection locked="0"/>
    </xf>
    <xf numFmtId="171" fontId="3" fillId="0" borderId="16" xfId="15" applyNumberFormat="1" applyFont="1" applyFill="1" applyBorder="1" applyAlignment="1" applyProtection="1">
      <alignment/>
      <protection/>
    </xf>
    <xf numFmtId="171" fontId="3" fillId="0" borderId="18" xfId="15" applyNumberFormat="1" applyFont="1" applyFill="1" applyBorder="1" applyAlignment="1" applyProtection="1">
      <alignment/>
      <protection locked="0"/>
    </xf>
    <xf numFmtId="171" fontId="3" fillId="0" borderId="18" xfId="15" applyNumberFormat="1" applyFont="1" applyFill="1" applyBorder="1" applyAlignment="1" applyProtection="1">
      <alignment/>
      <protection/>
    </xf>
    <xf numFmtId="171" fontId="3" fillId="6" borderId="18" xfId="15" applyNumberFormat="1" applyFont="1" applyFill="1" applyBorder="1" applyAlignment="1" applyProtection="1">
      <alignment/>
      <protection/>
    </xf>
    <xf numFmtId="171" fontId="3" fillId="0" borderId="4" xfId="15" applyNumberFormat="1" applyFont="1" applyFill="1" applyBorder="1" applyAlignment="1" applyProtection="1">
      <alignment/>
      <protection/>
    </xf>
    <xf numFmtId="171" fontId="3" fillId="0" borderId="9" xfId="15" applyNumberFormat="1" applyFont="1" applyBorder="1" applyAlignment="1" applyProtection="1">
      <alignment/>
      <protection/>
    </xf>
    <xf numFmtId="171" fontId="0" fillId="0" borderId="16" xfId="0" applyNumberFormat="1" applyBorder="1" applyAlignment="1" applyProtection="1">
      <alignment/>
      <protection locked="0"/>
    </xf>
    <xf numFmtId="0" fontId="0" fillId="0" borderId="2" xfId="0" applyBorder="1" applyAlignment="1" applyProtection="1">
      <alignment/>
      <protection locked="0"/>
    </xf>
    <xf numFmtId="171" fontId="0" fillId="0" borderId="2" xfId="0" applyNumberFormat="1" applyBorder="1" applyAlignment="1" applyProtection="1">
      <alignment/>
      <protection locked="0"/>
    </xf>
    <xf numFmtId="0" fontId="0" fillId="0" borderId="24" xfId="0" applyBorder="1" applyAlignment="1" applyProtection="1">
      <alignment/>
      <protection locked="0"/>
    </xf>
    <xf numFmtId="171" fontId="0" fillId="0" borderId="77" xfId="0" applyNumberFormat="1" applyBorder="1" applyAlignment="1" applyProtection="1">
      <alignment/>
      <protection locked="0"/>
    </xf>
    <xf numFmtId="171" fontId="0" fillId="0" borderId="24" xfId="0" applyNumberFormat="1" applyBorder="1" applyAlignment="1" applyProtection="1">
      <alignment/>
      <protection locked="0"/>
    </xf>
    <xf numFmtId="171" fontId="0" fillId="0" borderId="27" xfId="0" applyNumberFormat="1" applyBorder="1" applyAlignment="1" applyProtection="1">
      <alignment/>
      <protection locked="0"/>
    </xf>
    <xf numFmtId="171" fontId="0" fillId="0" borderId="78" xfId="0" applyNumberFormat="1" applyBorder="1" applyAlignment="1" applyProtection="1">
      <alignment/>
      <protection locked="0"/>
    </xf>
    <xf numFmtId="171" fontId="0" fillId="0" borderId="79" xfId="0" applyNumberFormat="1" applyBorder="1" applyAlignment="1" applyProtection="1">
      <alignment/>
      <protection locked="0"/>
    </xf>
    <xf numFmtId="171" fontId="0" fillId="0" borderId="76" xfId="0" applyNumberFormat="1" applyBorder="1" applyAlignment="1" applyProtection="1">
      <alignment/>
      <protection locked="0"/>
    </xf>
    <xf numFmtId="171" fontId="0" fillId="0" borderId="80" xfId="0" applyNumberFormat="1" applyBorder="1" applyAlignment="1" applyProtection="1">
      <alignment/>
      <protection locked="0"/>
    </xf>
    <xf numFmtId="171" fontId="0" fillId="0" borderId="81" xfId="0" applyNumberFormat="1" applyBorder="1" applyAlignment="1" applyProtection="1">
      <alignment/>
      <protection locked="0"/>
    </xf>
    <xf numFmtId="171" fontId="0" fillId="0" borderId="82" xfId="0" applyNumberFormat="1" applyBorder="1" applyAlignment="1" applyProtection="1">
      <alignment/>
      <protection locked="0"/>
    </xf>
    <xf numFmtId="171" fontId="0" fillId="0" borderId="30" xfId="0" applyNumberFormat="1" applyBorder="1" applyAlignment="1" applyProtection="1">
      <alignment/>
      <protection locked="0"/>
    </xf>
    <xf numFmtId="171" fontId="0" fillId="0" borderId="3" xfId="0" applyNumberFormat="1" applyBorder="1" applyAlignment="1" applyProtection="1">
      <alignment/>
      <protection locked="0"/>
    </xf>
    <xf numFmtId="171" fontId="0" fillId="0" borderId="16" xfId="0" applyNumberFormat="1" applyBorder="1" applyAlignment="1" applyProtection="1">
      <alignment/>
      <protection/>
    </xf>
    <xf numFmtId="0" fontId="0" fillId="0" borderId="78" xfId="0" applyBorder="1" applyAlignment="1" applyProtection="1">
      <alignment/>
      <protection locked="0"/>
    </xf>
    <xf numFmtId="0" fontId="0" fillId="0" borderId="76" xfId="0" applyBorder="1" applyAlignment="1" applyProtection="1">
      <alignment/>
      <protection locked="0"/>
    </xf>
    <xf numFmtId="171" fontId="0" fillId="0" borderId="39" xfId="0" applyNumberFormat="1" applyBorder="1" applyAlignment="1" applyProtection="1">
      <alignment/>
      <protection locked="0"/>
    </xf>
    <xf numFmtId="0" fontId="0" fillId="0" borderId="78" xfId="0" applyBorder="1" applyAlignment="1" applyProtection="1">
      <alignment horizontal="center"/>
      <protection locked="0"/>
    </xf>
    <xf numFmtId="0" fontId="0" fillId="0" borderId="76" xfId="0" applyBorder="1" applyAlignment="1" applyProtection="1">
      <alignment horizontal="center"/>
      <protection locked="0"/>
    </xf>
    <xf numFmtId="0" fontId="0" fillId="0" borderId="83" xfId="0" applyFont="1" applyBorder="1" applyAlignment="1" applyProtection="1">
      <alignment horizontal="center"/>
      <protection locked="0"/>
    </xf>
    <xf numFmtId="0" fontId="0" fillId="0" borderId="76" xfId="0" applyFont="1" applyBorder="1" applyAlignment="1" applyProtection="1">
      <alignment horizontal="center"/>
      <protection locked="0"/>
    </xf>
    <xf numFmtId="171" fontId="0" fillId="0" borderId="40" xfId="0" applyNumberFormat="1" applyBorder="1" applyAlignment="1" applyProtection="1">
      <alignment/>
      <protection locked="0"/>
    </xf>
    <xf numFmtId="173" fontId="18" fillId="0" borderId="6" xfId="0" applyNumberFormat="1" applyFont="1" applyFill="1" applyBorder="1" applyAlignment="1" applyProtection="1">
      <alignment horizontal="center"/>
      <protection locked="0"/>
    </xf>
    <xf numFmtId="0" fontId="27" fillId="0" borderId="0" xfId="0" applyFont="1" applyFill="1" applyBorder="1" applyAlignment="1" applyProtection="1">
      <alignment horizontal="left"/>
      <protection/>
    </xf>
    <xf numFmtId="0" fontId="5" fillId="0" borderId="0" xfId="0" applyFont="1" applyAlignment="1" applyProtection="1">
      <alignment horizontal="left"/>
      <protection/>
    </xf>
    <xf numFmtId="0" fontId="0" fillId="0" borderId="0" xfId="0" applyBorder="1" applyAlignment="1" applyProtection="1">
      <alignment/>
      <protection/>
    </xf>
    <xf numFmtId="0" fontId="27" fillId="0" borderId="0" xfId="0" applyFont="1" applyAlignment="1">
      <alignment horizontal="left"/>
    </xf>
    <xf numFmtId="0" fontId="5" fillId="0" borderId="6" xfId="0" applyFont="1" applyBorder="1" applyAlignment="1" applyProtection="1">
      <alignment horizontal="center"/>
      <protection locked="0"/>
    </xf>
    <xf numFmtId="0" fontId="19" fillId="0" borderId="0" xfId="0" applyFont="1" applyAlignment="1">
      <alignment/>
    </xf>
    <xf numFmtId="171" fontId="0" fillId="0" borderId="32" xfId="0" applyNumberFormat="1" applyBorder="1" applyAlignment="1" applyProtection="1">
      <alignment/>
      <protection locked="0"/>
    </xf>
    <xf numFmtId="0" fontId="20" fillId="0" borderId="4" xfId="0" applyFont="1" applyBorder="1" applyAlignment="1">
      <alignment horizontal="center"/>
    </xf>
    <xf numFmtId="171" fontId="0" fillId="0" borderId="23" xfId="0" applyNumberFormat="1" applyBorder="1" applyAlignment="1" applyProtection="1">
      <alignment/>
      <protection locked="0"/>
    </xf>
    <xf numFmtId="171" fontId="0" fillId="0" borderId="84" xfId="0" applyNumberFormat="1" applyBorder="1" applyAlignment="1" applyProtection="1">
      <alignment/>
      <protection locked="0"/>
    </xf>
    <xf numFmtId="0" fontId="31" fillId="0" borderId="0" xfId="0" applyFont="1" applyAlignment="1">
      <alignment horizontal="center" vertical="top"/>
    </xf>
    <xf numFmtId="171" fontId="0" fillId="0" borderId="85" xfId="0" applyNumberFormat="1" applyBorder="1" applyAlignment="1" applyProtection="1">
      <alignment/>
      <protection locked="0"/>
    </xf>
    <xf numFmtId="171" fontId="0" fillId="0" borderId="25" xfId="0" applyNumberFormat="1" applyBorder="1" applyAlignment="1" applyProtection="1">
      <alignment/>
      <protection locked="0"/>
    </xf>
    <xf numFmtId="171" fontId="0" fillId="0" borderId="86" xfId="0" applyNumberFormat="1" applyBorder="1" applyAlignment="1" applyProtection="1">
      <alignment/>
      <protection locked="0"/>
    </xf>
    <xf numFmtId="171" fontId="3" fillId="7" borderId="18" xfId="15" applyNumberFormat="1" applyFont="1" applyFill="1" applyBorder="1" applyAlignment="1" applyProtection="1">
      <alignment/>
      <protection/>
    </xf>
    <xf numFmtId="0" fontId="5" fillId="0" borderId="42" xfId="0" applyFont="1" applyBorder="1" applyAlignment="1">
      <alignment horizontal="center"/>
    </xf>
    <xf numFmtId="0" fontId="0" fillId="0" borderId="0" xfId="0" applyBorder="1" applyAlignment="1">
      <alignment wrapText="1"/>
    </xf>
    <xf numFmtId="0" fontId="2" fillId="0" borderId="1" xfId="0" applyFont="1" applyBorder="1" applyAlignment="1">
      <alignment horizontal="right"/>
    </xf>
    <xf numFmtId="0" fontId="31" fillId="0" borderId="0" xfId="0" applyFont="1" applyAlignment="1">
      <alignment horizontal="left"/>
    </xf>
    <xf numFmtId="0" fontId="5" fillId="0" borderId="0" xfId="0" applyFont="1" applyBorder="1" applyAlignment="1" applyProtection="1">
      <alignment horizontal="center"/>
      <protection locked="0"/>
    </xf>
    <xf numFmtId="0" fontId="5" fillId="0" borderId="0" xfId="0" applyFont="1" applyBorder="1" applyAlignment="1" applyProtection="1" quotePrefix="1">
      <alignment/>
      <protection locked="0"/>
    </xf>
    <xf numFmtId="0" fontId="10" fillId="4" borderId="33" xfId="0" applyFont="1" applyFill="1" applyBorder="1" applyAlignment="1">
      <alignment horizontal="center"/>
    </xf>
    <xf numFmtId="0" fontId="44" fillId="5" borderId="63" xfId="0" applyFont="1" applyFill="1" applyBorder="1" applyAlignment="1">
      <alignment horizontal="left" wrapText="1"/>
    </xf>
    <xf numFmtId="0" fontId="44" fillId="5" borderId="64" xfId="0" applyFont="1" applyFill="1" applyBorder="1" applyAlignment="1">
      <alignment horizontal="left" wrapText="1"/>
    </xf>
    <xf numFmtId="0" fontId="44" fillId="5" borderId="65" xfId="0" applyFont="1" applyFill="1" applyBorder="1" applyAlignment="1">
      <alignment horizontal="left" wrapText="1"/>
    </xf>
    <xf numFmtId="0" fontId="41" fillId="5" borderId="57" xfId="0" applyFont="1" applyFill="1" applyBorder="1" applyAlignment="1">
      <alignment horizontal="left"/>
    </xf>
    <xf numFmtId="0" fontId="41" fillId="5" borderId="58" xfId="0" applyFont="1" applyFill="1" applyBorder="1" applyAlignment="1">
      <alignment horizontal="left"/>
    </xf>
    <xf numFmtId="0" fontId="41" fillId="5" borderId="59" xfId="0" applyFont="1" applyFill="1" applyBorder="1" applyAlignment="1">
      <alignment horizontal="left"/>
    </xf>
    <xf numFmtId="0" fontId="10" fillId="0" borderId="1" xfId="0" applyFont="1" applyBorder="1" applyAlignment="1">
      <alignment horizontal="center"/>
    </xf>
    <xf numFmtId="0" fontId="10" fillId="4" borderId="28" xfId="0" applyFont="1" applyFill="1" applyBorder="1" applyAlignment="1">
      <alignment horizontal="center"/>
    </xf>
    <xf numFmtId="0" fontId="10" fillId="4" borderId="29" xfId="0" applyFont="1" applyFill="1" applyBorder="1" applyAlignment="1">
      <alignment horizontal="center"/>
    </xf>
    <xf numFmtId="0" fontId="10" fillId="0" borderId="28"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43" fillId="5" borderId="57" xfId="0" applyFont="1" applyFill="1" applyBorder="1" applyAlignment="1">
      <alignment horizontal="center"/>
    </xf>
    <xf numFmtId="0" fontId="43" fillId="5" borderId="59" xfId="0" applyFont="1" applyFill="1" applyBorder="1" applyAlignment="1">
      <alignment horizontal="center"/>
    </xf>
    <xf numFmtId="0" fontId="2" fillId="0" borderId="87" xfId="0" applyFont="1" applyBorder="1" applyAlignment="1">
      <alignment horizontal="center"/>
    </xf>
    <xf numFmtId="0" fontId="2" fillId="0" borderId="88" xfId="0" applyFont="1" applyBorder="1" applyAlignment="1">
      <alignment horizontal="center"/>
    </xf>
    <xf numFmtId="0" fontId="10" fillId="0" borderId="0" xfId="0" applyFont="1" applyAlignment="1">
      <alignment horizontal="center"/>
    </xf>
    <xf numFmtId="0" fontId="42" fillId="5" borderId="57" xfId="0" applyFont="1" applyFill="1" applyBorder="1" applyAlignment="1">
      <alignment horizontal="center"/>
    </xf>
    <xf numFmtId="0" fontId="42" fillId="5" borderId="59" xfId="0" applyFont="1" applyFill="1" applyBorder="1" applyAlignment="1">
      <alignment horizontal="center"/>
    </xf>
    <xf numFmtId="0" fontId="29" fillId="0" borderId="0" xfId="0" applyFont="1" applyAlignment="1">
      <alignment horizontal="center"/>
    </xf>
    <xf numFmtId="0" fontId="18" fillId="4" borderId="28" xfId="0" applyFont="1" applyFill="1" applyBorder="1" applyAlignment="1">
      <alignment horizontal="center"/>
    </xf>
    <xf numFmtId="0" fontId="18" fillId="4" borderId="29" xfId="0" applyFont="1" applyFill="1" applyBorder="1" applyAlignment="1">
      <alignment horizontal="center"/>
    </xf>
    <xf numFmtId="0" fontId="18" fillId="4" borderId="33" xfId="0" applyFont="1" applyFill="1" applyBorder="1" applyAlignment="1">
      <alignment horizontal="center"/>
    </xf>
    <xf numFmtId="0" fontId="18" fillId="4" borderId="55" xfId="0" applyFont="1" applyFill="1" applyBorder="1" applyAlignment="1">
      <alignment horizontal="center"/>
    </xf>
    <xf numFmtId="0" fontId="18" fillId="4" borderId="89" xfId="0" applyFont="1" applyFill="1" applyBorder="1" applyAlignment="1">
      <alignment horizontal="center"/>
    </xf>
    <xf numFmtId="0" fontId="18" fillId="4" borderId="34" xfId="0" applyFont="1" applyFill="1" applyBorder="1" applyAlignment="1">
      <alignment horizontal="center"/>
    </xf>
    <xf numFmtId="0" fontId="18" fillId="4" borderId="56" xfId="0" applyFont="1" applyFill="1" applyBorder="1" applyAlignment="1">
      <alignment horizontal="center"/>
    </xf>
    <xf numFmtId="0" fontId="18" fillId="4" borderId="1" xfId="0" applyFont="1" applyFill="1" applyBorder="1" applyAlignment="1">
      <alignment horizontal="center"/>
    </xf>
    <xf numFmtId="0" fontId="18" fillId="4" borderId="42" xfId="0" applyFont="1" applyFill="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3" xfId="0" applyFont="1" applyBorder="1" applyAlignment="1">
      <alignment horizontal="center"/>
    </xf>
    <xf numFmtId="0" fontId="18" fillId="0" borderId="1" xfId="0" applyFont="1" applyBorder="1" applyAlignment="1">
      <alignment horizontal="center"/>
    </xf>
    <xf numFmtId="0" fontId="18" fillId="0" borderId="28" xfId="0" applyFont="1" applyBorder="1" applyAlignment="1">
      <alignment horizontal="center"/>
    </xf>
    <xf numFmtId="0" fontId="18" fillId="0" borderId="33" xfId="0" applyFont="1" applyBorder="1" applyAlignment="1">
      <alignment horizontal="center"/>
    </xf>
    <xf numFmtId="0" fontId="50" fillId="5" borderId="0" xfId="0" applyFont="1" applyFill="1" applyBorder="1" applyAlignment="1">
      <alignment horizontal="center"/>
    </xf>
    <xf numFmtId="0" fontId="50" fillId="5" borderId="0" xfId="0" applyFont="1" applyFill="1" applyAlignment="1">
      <alignment horizontal="center"/>
    </xf>
    <xf numFmtId="0" fontId="0" fillId="0" borderId="28" xfId="0" applyBorder="1" applyAlignment="1">
      <alignment horizontal="center"/>
    </xf>
    <xf numFmtId="0" fontId="0" fillId="0" borderId="33" xfId="0" applyBorder="1" applyAlignment="1">
      <alignment horizontal="center"/>
    </xf>
    <xf numFmtId="0" fontId="18" fillId="0" borderId="0" xfId="0" applyFont="1" applyAlignment="1">
      <alignment horizontal="center"/>
    </xf>
    <xf numFmtId="0" fontId="39" fillId="5" borderId="28" xfId="0" applyFont="1" applyFill="1" applyBorder="1" applyAlignment="1">
      <alignment horizontal="center"/>
    </xf>
    <xf numFmtId="0" fontId="39" fillId="5" borderId="33" xfId="0" applyFont="1" applyFill="1" applyBorder="1" applyAlignment="1">
      <alignment horizontal="center"/>
    </xf>
    <xf numFmtId="0" fontId="5" fillId="0" borderId="34" xfId="0" applyFont="1" applyBorder="1" applyAlignment="1">
      <alignment horizontal="center"/>
    </xf>
    <xf numFmtId="0" fontId="41" fillId="5" borderId="57" xfId="0" applyFont="1" applyFill="1" applyBorder="1" applyAlignment="1">
      <alignment horizontal="center"/>
    </xf>
    <xf numFmtId="0" fontId="41" fillId="5" borderId="58" xfId="0" applyFont="1" applyFill="1" applyBorder="1" applyAlignment="1">
      <alignment horizontal="center"/>
    </xf>
    <xf numFmtId="0" fontId="41" fillId="5" borderId="65" xfId="0" applyFont="1" applyFill="1" applyBorder="1" applyAlignment="1">
      <alignment horizontal="center"/>
    </xf>
    <xf numFmtId="0" fontId="3" fillId="0" borderId="28" xfId="0" applyNumberFormat="1" applyFont="1" applyFill="1" applyBorder="1" applyAlignment="1">
      <alignment horizontal="center"/>
    </xf>
    <xf numFmtId="0" fontId="3" fillId="0" borderId="33" xfId="0" applyNumberFormat="1" applyFont="1" applyFill="1" applyBorder="1" applyAlignment="1">
      <alignment horizontal="center"/>
    </xf>
    <xf numFmtId="173" fontId="3" fillId="0" borderId="28" xfId="0" applyNumberFormat="1" applyFont="1" applyFill="1" applyBorder="1" applyAlignment="1">
      <alignment horizontal="center"/>
    </xf>
    <xf numFmtId="173" fontId="3" fillId="0" borderId="33" xfId="0" applyNumberFormat="1" applyFont="1" applyFill="1" applyBorder="1" applyAlignment="1">
      <alignment horizontal="center"/>
    </xf>
    <xf numFmtId="0" fontId="36" fillId="0" borderId="0" xfId="0" applyFont="1" applyAlignment="1">
      <alignment horizontal="center"/>
    </xf>
    <xf numFmtId="173" fontId="18" fillId="0" borderId="28" xfId="0" applyNumberFormat="1" applyFont="1" applyFill="1" applyBorder="1" applyAlignment="1" applyProtection="1">
      <alignment horizontal="center"/>
      <protection locked="0"/>
    </xf>
    <xf numFmtId="173" fontId="18" fillId="0" borderId="29" xfId="0" applyNumberFormat="1" applyFont="1" applyFill="1" applyBorder="1" applyAlignment="1" applyProtection="1">
      <alignment horizontal="center"/>
      <protection locked="0"/>
    </xf>
    <xf numFmtId="173" fontId="18" fillId="0" borderId="33" xfId="0" applyNumberFormat="1" applyFont="1" applyFill="1" applyBorder="1" applyAlignment="1" applyProtection="1">
      <alignment horizontal="center"/>
      <protection locked="0"/>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9</xdr:row>
      <xdr:rowOff>66675</xdr:rowOff>
    </xdr:from>
    <xdr:to>
      <xdr:col>3</xdr:col>
      <xdr:colOff>542925</xdr:colOff>
      <xdr:row>10</xdr:row>
      <xdr:rowOff>152400</xdr:rowOff>
    </xdr:to>
    <xdr:sp>
      <xdr:nvSpPr>
        <xdr:cNvPr id="1" name="AutoShape 93"/>
        <xdr:cNvSpPr>
          <a:spLocks/>
        </xdr:cNvSpPr>
      </xdr:nvSpPr>
      <xdr:spPr>
        <a:xfrm>
          <a:off x="4486275" y="2085975"/>
          <a:ext cx="323850" cy="2952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11</xdr:row>
      <xdr:rowOff>47625</xdr:rowOff>
    </xdr:from>
    <xdr:to>
      <xdr:col>4</xdr:col>
      <xdr:colOff>542925</xdr:colOff>
      <xdr:row>12</xdr:row>
      <xdr:rowOff>133350</xdr:rowOff>
    </xdr:to>
    <xdr:sp>
      <xdr:nvSpPr>
        <xdr:cNvPr id="1" name="AutoShape 12"/>
        <xdr:cNvSpPr>
          <a:spLocks/>
        </xdr:cNvSpPr>
      </xdr:nvSpPr>
      <xdr:spPr>
        <a:xfrm>
          <a:off x="5172075" y="2447925"/>
          <a:ext cx="3238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9</xdr:row>
      <xdr:rowOff>9525</xdr:rowOff>
    </xdr:from>
    <xdr:to>
      <xdr:col>4</xdr:col>
      <xdr:colOff>152400</xdr:colOff>
      <xdr:row>9</xdr:row>
      <xdr:rowOff>123825</xdr:rowOff>
    </xdr:to>
    <xdr:sp>
      <xdr:nvSpPr>
        <xdr:cNvPr id="1" name="Line 4"/>
        <xdr:cNvSpPr>
          <a:spLocks/>
        </xdr:cNvSpPr>
      </xdr:nvSpPr>
      <xdr:spPr>
        <a:xfrm>
          <a:off x="4800600" y="177165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22</xdr:row>
      <xdr:rowOff>257175</xdr:rowOff>
    </xdr:from>
    <xdr:to>
      <xdr:col>4</xdr:col>
      <xdr:colOff>485775</xdr:colOff>
      <xdr:row>23</xdr:row>
      <xdr:rowOff>95250</xdr:rowOff>
    </xdr:to>
    <xdr:sp>
      <xdr:nvSpPr>
        <xdr:cNvPr id="2" name="Line 5"/>
        <xdr:cNvSpPr>
          <a:spLocks/>
        </xdr:cNvSpPr>
      </xdr:nvSpPr>
      <xdr:spPr>
        <a:xfrm>
          <a:off x="5114925" y="4191000"/>
          <a:ext cx="1905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447675</xdr:colOff>
      <xdr:row>22</xdr:row>
      <xdr:rowOff>266700</xdr:rowOff>
    </xdr:from>
    <xdr:to>
      <xdr:col>3</xdr:col>
      <xdr:colOff>457200</xdr:colOff>
      <xdr:row>23</xdr:row>
      <xdr:rowOff>114300</xdr:rowOff>
    </xdr:to>
    <xdr:sp>
      <xdr:nvSpPr>
        <xdr:cNvPr id="3" name="Line 6"/>
        <xdr:cNvSpPr>
          <a:spLocks/>
        </xdr:cNvSpPr>
      </xdr:nvSpPr>
      <xdr:spPr>
        <a:xfrm>
          <a:off x="3962400" y="42005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23</xdr:row>
      <xdr:rowOff>28575</xdr:rowOff>
    </xdr:from>
    <xdr:to>
      <xdr:col>5</xdr:col>
      <xdr:colOff>552450</xdr:colOff>
      <xdr:row>23</xdr:row>
      <xdr:rowOff>104775</xdr:rowOff>
    </xdr:to>
    <xdr:sp>
      <xdr:nvSpPr>
        <xdr:cNvPr id="4" name="Line 7"/>
        <xdr:cNvSpPr>
          <a:spLocks/>
        </xdr:cNvSpPr>
      </xdr:nvSpPr>
      <xdr:spPr>
        <a:xfrm>
          <a:off x="6324600" y="4257675"/>
          <a:ext cx="95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923925</xdr:colOff>
      <xdr:row>9</xdr:row>
      <xdr:rowOff>47625</xdr:rowOff>
    </xdr:from>
    <xdr:to>
      <xdr:col>4</xdr:col>
      <xdr:colOff>923925</xdr:colOff>
      <xdr:row>9</xdr:row>
      <xdr:rowOff>114300</xdr:rowOff>
    </xdr:to>
    <xdr:sp>
      <xdr:nvSpPr>
        <xdr:cNvPr id="5" name="Line 8"/>
        <xdr:cNvSpPr>
          <a:spLocks/>
        </xdr:cNvSpPr>
      </xdr:nvSpPr>
      <xdr:spPr>
        <a:xfrm>
          <a:off x="5572125" y="1809750"/>
          <a:ext cx="0"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9</xdr:row>
      <xdr:rowOff>28575</xdr:rowOff>
    </xdr:from>
    <xdr:to>
      <xdr:col>3</xdr:col>
      <xdr:colOff>409575</xdr:colOff>
      <xdr:row>9</xdr:row>
      <xdr:rowOff>114300</xdr:rowOff>
    </xdr:to>
    <xdr:sp>
      <xdr:nvSpPr>
        <xdr:cNvPr id="6" name="Line 9"/>
        <xdr:cNvSpPr>
          <a:spLocks/>
        </xdr:cNvSpPr>
      </xdr:nvSpPr>
      <xdr:spPr>
        <a:xfrm>
          <a:off x="3924300" y="1790700"/>
          <a:ext cx="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23</xdr:row>
      <xdr:rowOff>9525</xdr:rowOff>
    </xdr:from>
    <xdr:to>
      <xdr:col>6</xdr:col>
      <xdr:colOff>609600</xdr:colOff>
      <xdr:row>23</xdr:row>
      <xdr:rowOff>104775</xdr:rowOff>
    </xdr:to>
    <xdr:sp>
      <xdr:nvSpPr>
        <xdr:cNvPr id="7" name="Line 10"/>
        <xdr:cNvSpPr>
          <a:spLocks/>
        </xdr:cNvSpPr>
      </xdr:nvSpPr>
      <xdr:spPr>
        <a:xfrm>
          <a:off x="7515225" y="4238625"/>
          <a:ext cx="952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9</xdr:row>
      <xdr:rowOff>66675</xdr:rowOff>
    </xdr:from>
    <xdr:to>
      <xdr:col>5</xdr:col>
      <xdr:colOff>685800</xdr:colOff>
      <xdr:row>9</xdr:row>
      <xdr:rowOff>114300</xdr:rowOff>
    </xdr:to>
    <xdr:sp>
      <xdr:nvSpPr>
        <xdr:cNvPr id="8" name="Line 11"/>
        <xdr:cNvSpPr>
          <a:spLocks/>
        </xdr:cNvSpPr>
      </xdr:nvSpPr>
      <xdr:spPr>
        <a:xfrm>
          <a:off x="6467475" y="1828800"/>
          <a:ext cx="0"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0</xdr:row>
      <xdr:rowOff>152400</xdr:rowOff>
    </xdr:from>
    <xdr:to>
      <xdr:col>8</xdr:col>
      <xdr:colOff>38100</xdr:colOff>
      <xdr:row>4</xdr:row>
      <xdr:rowOff>114300</xdr:rowOff>
    </xdr:to>
    <xdr:pic>
      <xdr:nvPicPr>
        <xdr:cNvPr id="1" name="Picture 9"/>
        <xdr:cNvPicPr preferRelativeResize="1">
          <a:picLocks noChangeAspect="1"/>
        </xdr:cNvPicPr>
      </xdr:nvPicPr>
      <xdr:blipFill>
        <a:blip r:embed="rId1"/>
        <a:stretch>
          <a:fillRect/>
        </a:stretch>
      </xdr:blipFill>
      <xdr:spPr>
        <a:xfrm>
          <a:off x="5305425" y="152400"/>
          <a:ext cx="2647950"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6</xdr:row>
      <xdr:rowOff>295275</xdr:rowOff>
    </xdr:from>
    <xdr:to>
      <xdr:col>1</xdr:col>
      <xdr:colOff>161925</xdr:colOff>
      <xdr:row>7</xdr:row>
      <xdr:rowOff>190500</xdr:rowOff>
    </xdr:to>
    <xdr:sp>
      <xdr:nvSpPr>
        <xdr:cNvPr id="1" name="Line 1"/>
        <xdr:cNvSpPr>
          <a:spLocks/>
        </xdr:cNvSpPr>
      </xdr:nvSpPr>
      <xdr:spPr>
        <a:xfrm>
          <a:off x="428625" y="13716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6</xdr:row>
      <xdr:rowOff>295275</xdr:rowOff>
    </xdr:from>
    <xdr:to>
      <xdr:col>1</xdr:col>
      <xdr:colOff>161925</xdr:colOff>
      <xdr:row>7</xdr:row>
      <xdr:rowOff>190500</xdr:rowOff>
    </xdr:to>
    <xdr:sp>
      <xdr:nvSpPr>
        <xdr:cNvPr id="2" name="Line 4"/>
        <xdr:cNvSpPr>
          <a:spLocks/>
        </xdr:cNvSpPr>
      </xdr:nvSpPr>
      <xdr:spPr>
        <a:xfrm>
          <a:off x="428625" y="13716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1885950</xdr:colOff>
      <xdr:row>0</xdr:row>
      <xdr:rowOff>104775</xdr:rowOff>
    </xdr:from>
    <xdr:to>
      <xdr:col>3</xdr:col>
      <xdr:colOff>3190875</xdr:colOff>
      <xdr:row>3</xdr:row>
      <xdr:rowOff>114300</xdr:rowOff>
    </xdr:to>
    <xdr:pic>
      <xdr:nvPicPr>
        <xdr:cNvPr id="3" name="Picture 5"/>
        <xdr:cNvPicPr preferRelativeResize="1">
          <a:picLocks noChangeAspect="1"/>
        </xdr:cNvPicPr>
      </xdr:nvPicPr>
      <xdr:blipFill>
        <a:blip r:embed="rId1"/>
        <a:stretch>
          <a:fillRect/>
        </a:stretch>
      </xdr:blipFill>
      <xdr:spPr>
        <a:xfrm>
          <a:off x="2647950" y="104775"/>
          <a:ext cx="13049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4"/>
  <sheetViews>
    <sheetView showGridLines="0" zoomScale="75" zoomScaleNormal="75" workbookViewId="0" topLeftCell="A121">
      <selection activeCell="E85" sqref="E85"/>
    </sheetView>
  </sheetViews>
  <sheetFormatPr defaultColWidth="9.140625" defaultRowHeight="12.75"/>
  <cols>
    <col min="1" max="1" width="6.7109375" style="0" customWidth="1"/>
    <col min="2" max="2" width="7.28125" style="0" customWidth="1"/>
    <col min="3" max="3" width="50.00390625" style="0" customWidth="1"/>
    <col min="4" max="4" width="10.140625" style="0" customWidth="1"/>
    <col min="5" max="5" width="15.00390625" style="19" customWidth="1"/>
    <col min="6" max="6" width="15.00390625" style="0" customWidth="1"/>
    <col min="7" max="7" width="16.57421875" style="0" customWidth="1"/>
  </cols>
  <sheetData>
    <row r="1" spans="1:7" ht="18.75" customHeight="1" thickBot="1" thickTop="1">
      <c r="A1" s="1" t="s">
        <v>99</v>
      </c>
      <c r="C1" s="105" t="str">
        <f>'General Info'!F10</f>
        <v>New South Wales Section</v>
      </c>
      <c r="D1" s="47"/>
      <c r="E1" s="22" t="s">
        <v>3</v>
      </c>
      <c r="F1" s="281">
        <f>'General Info'!C10</f>
        <v>40091</v>
      </c>
      <c r="G1" s="225" t="s">
        <v>301</v>
      </c>
    </row>
    <row r="2" spans="1:7" ht="16.5" thickTop="1">
      <c r="A2" s="11"/>
      <c r="B2" s="11"/>
      <c r="C2" s="11"/>
      <c r="D2" s="11"/>
      <c r="G2" s="94"/>
    </row>
    <row r="3" spans="1:7" ht="18.75" thickBot="1">
      <c r="A3" s="377" t="s">
        <v>466</v>
      </c>
      <c r="B3" s="377"/>
      <c r="C3" s="377"/>
      <c r="D3" s="377"/>
      <c r="E3" s="377"/>
      <c r="F3" s="377"/>
      <c r="G3" s="377"/>
    </row>
    <row r="4" spans="1:7" ht="18.75" thickBot="1">
      <c r="A4" s="378" t="s">
        <v>107</v>
      </c>
      <c r="B4" s="379"/>
      <c r="C4" s="379"/>
      <c r="D4" s="379"/>
      <c r="E4" s="379"/>
      <c r="F4" s="379"/>
      <c r="G4" s="370"/>
    </row>
    <row r="5" spans="1:7" ht="18.75" thickBot="1">
      <c r="A5" s="50"/>
      <c r="B5" s="50"/>
      <c r="C5" s="50"/>
      <c r="D5" s="50"/>
      <c r="E5" s="50"/>
      <c r="F5" s="50"/>
      <c r="G5" s="50"/>
    </row>
    <row r="6" spans="1:7" ht="18.75" thickBot="1">
      <c r="A6" s="50"/>
      <c r="B6" s="50"/>
      <c r="C6" s="50"/>
      <c r="D6" s="85" t="s">
        <v>85</v>
      </c>
      <c r="E6" s="84" t="s">
        <v>119</v>
      </c>
      <c r="F6" s="380" t="s">
        <v>470</v>
      </c>
      <c r="G6" s="381"/>
    </row>
    <row r="7" spans="2:4" ht="15.75" thickBot="1">
      <c r="B7" s="26"/>
      <c r="C7" s="39"/>
      <c r="D7" s="39"/>
    </row>
    <row r="8" spans="2:7" ht="16.5" thickBot="1">
      <c r="B8" s="11"/>
      <c r="C8" s="11"/>
      <c r="D8" s="11"/>
      <c r="E8" s="95" t="s">
        <v>93</v>
      </c>
      <c r="F8" s="95" t="s">
        <v>94</v>
      </c>
      <c r="G8" s="95" t="s">
        <v>95</v>
      </c>
    </row>
    <row r="9" spans="1:7" ht="16.5" thickBot="1">
      <c r="A9" s="13"/>
      <c r="B9" s="11"/>
      <c r="C9" s="11"/>
      <c r="D9" s="48" t="s">
        <v>97</v>
      </c>
      <c r="E9" s="45" t="s">
        <v>89</v>
      </c>
      <c r="F9" s="43" t="s">
        <v>91</v>
      </c>
      <c r="G9" s="43" t="s">
        <v>92</v>
      </c>
    </row>
    <row r="10" spans="3:7" ht="16.5" thickBot="1">
      <c r="C10" s="11"/>
      <c r="D10" s="11"/>
      <c r="E10" s="46" t="s">
        <v>90</v>
      </c>
      <c r="F10" s="44" t="s">
        <v>333</v>
      </c>
      <c r="G10" s="44" t="s">
        <v>96</v>
      </c>
    </row>
    <row r="11" spans="1:7" ht="15">
      <c r="A11" s="14"/>
      <c r="B11" s="11"/>
      <c r="C11" s="11"/>
      <c r="E11" s="55"/>
      <c r="F11" s="56"/>
      <c r="G11" s="56"/>
    </row>
    <row r="12" spans="1:7" ht="15.75" thickBot="1">
      <c r="A12" s="14"/>
      <c r="B12" s="11"/>
      <c r="C12" s="11"/>
      <c r="E12" s="57"/>
      <c r="F12" s="58"/>
      <c r="G12" s="58"/>
    </row>
    <row r="13" spans="1:7" ht="17.25" thickBot="1" thickTop="1">
      <c r="A13" s="374" t="s">
        <v>100</v>
      </c>
      <c r="B13" s="375"/>
      <c r="C13" s="376"/>
      <c r="E13" s="57"/>
      <c r="F13" s="58"/>
      <c r="G13" s="58"/>
    </row>
    <row r="14" spans="5:7" ht="13.5" thickTop="1">
      <c r="E14" s="57"/>
      <c r="F14" s="58"/>
      <c r="G14" s="58"/>
    </row>
    <row r="15" spans="1:7" ht="15">
      <c r="A15" s="40" t="s">
        <v>86</v>
      </c>
      <c r="B15" s="11"/>
      <c r="C15" s="11"/>
      <c r="D15" s="11"/>
      <c r="E15" s="59"/>
      <c r="F15" s="58"/>
      <c r="G15" s="58"/>
    </row>
    <row r="16" spans="1:7" ht="14.25">
      <c r="A16" s="37" t="s">
        <v>85</v>
      </c>
      <c r="B16" s="108" t="s">
        <v>12</v>
      </c>
      <c r="C16" s="108" t="s">
        <v>13</v>
      </c>
      <c r="D16" s="109"/>
      <c r="E16" s="110">
        <v>0</v>
      </c>
      <c r="F16" s="110">
        <v>0</v>
      </c>
      <c r="G16" s="312">
        <f>E16+F16</f>
        <v>0</v>
      </c>
    </row>
    <row r="17" spans="1:7" ht="14.25">
      <c r="A17" s="34" t="s">
        <v>85</v>
      </c>
      <c r="B17" s="111" t="s">
        <v>14</v>
      </c>
      <c r="C17" s="111" t="s">
        <v>15</v>
      </c>
      <c r="D17" s="112"/>
      <c r="E17" s="113">
        <v>0</v>
      </c>
      <c r="F17" s="113">
        <v>0</v>
      </c>
      <c r="G17" s="314">
        <f>E17+F17</f>
        <v>0</v>
      </c>
    </row>
    <row r="18" spans="1:7" ht="14.25">
      <c r="A18" s="34" t="s">
        <v>85</v>
      </c>
      <c r="B18" s="111" t="s">
        <v>16</v>
      </c>
      <c r="C18" s="111" t="s">
        <v>17</v>
      </c>
      <c r="D18" s="114"/>
      <c r="E18" s="61">
        <v>0</v>
      </c>
      <c r="F18" s="61">
        <v>0</v>
      </c>
      <c r="G18" s="315">
        <f>E18+F18</f>
        <v>0</v>
      </c>
    </row>
    <row r="19" spans="2:7" ht="15">
      <c r="B19" s="11"/>
      <c r="C19" s="22" t="s">
        <v>18</v>
      </c>
      <c r="D19" s="20"/>
      <c r="E19" s="62">
        <f>SUM(E16:E18)</f>
        <v>0</v>
      </c>
      <c r="F19" s="62">
        <f>SUM(F16:F18)</f>
        <v>0</v>
      </c>
      <c r="G19" s="62">
        <f>SUM(G16:G18)</f>
        <v>0</v>
      </c>
    </row>
    <row r="20" spans="1:7" ht="14.25">
      <c r="A20" s="11"/>
      <c r="B20" s="11"/>
      <c r="C20" s="11"/>
      <c r="D20" s="20"/>
      <c r="E20" s="63"/>
      <c r="F20" s="58"/>
      <c r="G20" s="58"/>
    </row>
    <row r="21" spans="1:7" ht="15">
      <c r="A21" s="40" t="s">
        <v>87</v>
      </c>
      <c r="B21" s="11"/>
      <c r="C21" s="11"/>
      <c r="D21" s="20"/>
      <c r="E21" s="63"/>
      <c r="F21" s="58"/>
      <c r="G21" s="58"/>
    </row>
    <row r="22" spans="1:7" ht="14.25">
      <c r="A22" s="34" t="s">
        <v>85</v>
      </c>
      <c r="B22" s="108" t="s">
        <v>19</v>
      </c>
      <c r="C22" s="108" t="s">
        <v>20</v>
      </c>
      <c r="D22" s="109"/>
      <c r="E22" s="110">
        <v>875</v>
      </c>
      <c r="F22" s="110">
        <v>0</v>
      </c>
      <c r="G22" s="312">
        <f aca="true" t="shared" si="0" ref="G22:G30">E22+F22</f>
        <v>875</v>
      </c>
    </row>
    <row r="23" spans="1:7" ht="14.25">
      <c r="A23" s="34" t="s">
        <v>85</v>
      </c>
      <c r="B23" s="111" t="s">
        <v>21</v>
      </c>
      <c r="C23" s="111" t="s">
        <v>22</v>
      </c>
      <c r="D23" s="112"/>
      <c r="E23" s="113">
        <v>0</v>
      </c>
      <c r="F23" s="113">
        <v>0</v>
      </c>
      <c r="G23" s="314">
        <f t="shared" si="0"/>
        <v>0</v>
      </c>
    </row>
    <row r="24" spans="1:7" ht="14.25">
      <c r="A24" s="34" t="s">
        <v>85</v>
      </c>
      <c r="B24" s="111" t="s">
        <v>23</v>
      </c>
      <c r="C24" s="111" t="s">
        <v>24</v>
      </c>
      <c r="D24" s="112"/>
      <c r="E24" s="113">
        <v>0</v>
      </c>
      <c r="F24" s="113">
        <v>0</v>
      </c>
      <c r="G24" s="314">
        <f t="shared" si="0"/>
        <v>0</v>
      </c>
    </row>
    <row r="25" spans="1:7" ht="14.25">
      <c r="A25" s="34" t="s">
        <v>85</v>
      </c>
      <c r="B25" s="111" t="s">
        <v>25</v>
      </c>
      <c r="C25" s="111" t="s">
        <v>26</v>
      </c>
      <c r="D25" s="112"/>
      <c r="E25" s="113">
        <v>0</v>
      </c>
      <c r="F25" s="113">
        <v>0</v>
      </c>
      <c r="G25" s="314">
        <f t="shared" si="0"/>
        <v>0</v>
      </c>
    </row>
    <row r="26" spans="1:7" ht="14.25">
      <c r="A26" s="34" t="s">
        <v>85</v>
      </c>
      <c r="B26" s="111" t="s">
        <v>27</v>
      </c>
      <c r="C26" s="111" t="s">
        <v>28</v>
      </c>
      <c r="D26" s="112"/>
      <c r="E26" s="113">
        <v>26926.07</v>
      </c>
      <c r="F26" s="113">
        <v>0</v>
      </c>
      <c r="G26" s="314">
        <f t="shared" si="0"/>
        <v>26926.07</v>
      </c>
    </row>
    <row r="27" spans="1:7" ht="14.25">
      <c r="A27" s="34" t="s">
        <v>85</v>
      </c>
      <c r="B27" s="111" t="s">
        <v>29</v>
      </c>
      <c r="C27" s="111" t="s">
        <v>56</v>
      </c>
      <c r="D27" s="112"/>
      <c r="E27" s="113">
        <v>0</v>
      </c>
      <c r="F27" s="113">
        <v>0</v>
      </c>
      <c r="G27" s="314">
        <f t="shared" si="0"/>
        <v>0</v>
      </c>
    </row>
    <row r="28" spans="1:7" ht="14.25">
      <c r="A28" s="34" t="s">
        <v>85</v>
      </c>
      <c r="B28" s="111" t="s">
        <v>30</v>
      </c>
      <c r="C28" s="111" t="s">
        <v>58</v>
      </c>
      <c r="D28" s="112"/>
      <c r="E28" s="113">
        <v>0</v>
      </c>
      <c r="F28" s="113">
        <v>0</v>
      </c>
      <c r="G28" s="314">
        <f t="shared" si="0"/>
        <v>0</v>
      </c>
    </row>
    <row r="29" spans="1:7" ht="14.25">
      <c r="A29" s="34" t="s">
        <v>85</v>
      </c>
      <c r="B29" s="111" t="s">
        <v>31</v>
      </c>
      <c r="C29" s="111" t="s">
        <v>60</v>
      </c>
      <c r="D29" s="112"/>
      <c r="E29" s="113">
        <v>0</v>
      </c>
      <c r="F29" s="113">
        <v>0</v>
      </c>
      <c r="G29" s="314">
        <f t="shared" si="0"/>
        <v>0</v>
      </c>
    </row>
    <row r="30" spans="1:7" ht="14.25">
      <c r="A30" s="34" t="s">
        <v>85</v>
      </c>
      <c r="B30" s="111" t="s">
        <v>32</v>
      </c>
      <c r="C30" s="111" t="s">
        <v>33</v>
      </c>
      <c r="D30" s="114"/>
      <c r="E30" s="60">
        <v>0</v>
      </c>
      <c r="F30" s="60">
        <v>0</v>
      </c>
      <c r="G30" s="315">
        <f t="shared" si="0"/>
        <v>0</v>
      </c>
    </row>
    <row r="31" spans="2:7" ht="15">
      <c r="B31" s="11"/>
      <c r="C31" s="22" t="s">
        <v>34</v>
      </c>
      <c r="D31" s="20"/>
      <c r="E31" s="62">
        <f>SUM(E22:E30)</f>
        <v>27801.07</v>
      </c>
      <c r="F31" s="62">
        <f>SUM(F22:F30)</f>
        <v>0</v>
      </c>
      <c r="G31" s="62">
        <f>SUM(G22:G30)</f>
        <v>27801.07</v>
      </c>
    </row>
    <row r="32" spans="1:7" ht="14.25">
      <c r="A32" s="11"/>
      <c r="B32" s="11"/>
      <c r="C32" s="11"/>
      <c r="D32" s="20"/>
      <c r="E32" s="63"/>
      <c r="F32" s="58"/>
      <c r="G32" s="58"/>
    </row>
    <row r="33" spans="1:7" ht="15">
      <c r="A33" s="40" t="s">
        <v>88</v>
      </c>
      <c r="B33" s="11"/>
      <c r="C33" s="11"/>
      <c r="D33" s="20"/>
      <c r="E33" s="63"/>
      <c r="F33" s="58"/>
      <c r="G33" s="58"/>
    </row>
    <row r="34" spans="1:7" ht="14.25">
      <c r="A34" s="34" t="s">
        <v>85</v>
      </c>
      <c r="B34" s="108" t="s">
        <v>35</v>
      </c>
      <c r="C34" s="108" t="s">
        <v>36</v>
      </c>
      <c r="D34" s="109"/>
      <c r="E34" s="110">
        <v>0</v>
      </c>
      <c r="F34" s="110">
        <v>0</v>
      </c>
      <c r="G34" s="312">
        <f aca="true" t="shared" si="1" ref="G34:G45">E34+F34</f>
        <v>0</v>
      </c>
    </row>
    <row r="35" spans="1:7" ht="14.25">
      <c r="A35" s="34" t="s">
        <v>85</v>
      </c>
      <c r="B35" s="111" t="s">
        <v>37</v>
      </c>
      <c r="C35" s="111" t="s">
        <v>38</v>
      </c>
      <c r="D35" s="112"/>
      <c r="E35" s="113">
        <v>0</v>
      </c>
      <c r="F35" s="113">
        <v>0</v>
      </c>
      <c r="G35" s="314">
        <f t="shared" si="1"/>
        <v>0</v>
      </c>
    </row>
    <row r="36" spans="1:7" ht="15">
      <c r="A36" s="34" t="s">
        <v>85</v>
      </c>
      <c r="B36" s="111" t="s">
        <v>39</v>
      </c>
      <c r="C36" s="111" t="s">
        <v>187</v>
      </c>
      <c r="D36" s="119" t="s">
        <v>186</v>
      </c>
      <c r="E36" s="314">
        <f>'Schedule III'!D15</f>
        <v>3925.36</v>
      </c>
      <c r="F36" s="314">
        <f>'Schedule III'!E15</f>
        <v>0</v>
      </c>
      <c r="G36" s="314">
        <f t="shared" si="1"/>
        <v>3925.36</v>
      </c>
    </row>
    <row r="37" spans="1:7" ht="15">
      <c r="A37" s="34" t="s">
        <v>85</v>
      </c>
      <c r="B37" s="111" t="s">
        <v>40</v>
      </c>
      <c r="C37" s="111" t="s">
        <v>188</v>
      </c>
      <c r="D37" s="119" t="s">
        <v>186</v>
      </c>
      <c r="E37" s="314">
        <f>'Schedule III'!D23</f>
        <v>0</v>
      </c>
      <c r="F37" s="314">
        <f>'Schedule III'!E23</f>
        <v>0</v>
      </c>
      <c r="G37" s="314">
        <f t="shared" si="1"/>
        <v>0</v>
      </c>
    </row>
    <row r="38" spans="1:7" ht="15">
      <c r="A38" s="34" t="s">
        <v>85</v>
      </c>
      <c r="B38" s="115">
        <v>3.32</v>
      </c>
      <c r="C38" s="111" t="s">
        <v>41</v>
      </c>
      <c r="D38" s="119" t="s">
        <v>186</v>
      </c>
      <c r="E38" s="314">
        <f>'Schedule III'!D31</f>
        <v>0</v>
      </c>
      <c r="F38" s="314">
        <f>'Schedule III'!E31</f>
        <v>0</v>
      </c>
      <c r="G38" s="314">
        <f t="shared" si="1"/>
        <v>0</v>
      </c>
    </row>
    <row r="39" spans="1:7" ht="15">
      <c r="A39" s="34" t="s">
        <v>85</v>
      </c>
      <c r="B39" s="115">
        <v>3.34</v>
      </c>
      <c r="C39" s="111" t="s">
        <v>189</v>
      </c>
      <c r="D39" s="119" t="s">
        <v>186</v>
      </c>
      <c r="E39" s="314">
        <f>'Schedule III'!D39</f>
        <v>942.85</v>
      </c>
      <c r="F39" s="314">
        <f>'Schedule III'!E39</f>
        <v>0</v>
      </c>
      <c r="G39" s="314">
        <f t="shared" si="1"/>
        <v>942.85</v>
      </c>
    </row>
    <row r="40" spans="1:7" ht="14.25">
      <c r="A40" s="34" t="s">
        <v>85</v>
      </c>
      <c r="B40" s="111" t="s">
        <v>42</v>
      </c>
      <c r="C40" s="111" t="s">
        <v>43</v>
      </c>
      <c r="D40" s="112"/>
      <c r="E40" s="113">
        <f>4936.44-102.85</f>
        <v>4833.589999999999</v>
      </c>
      <c r="F40" s="113">
        <v>0</v>
      </c>
      <c r="G40" s="314">
        <f t="shared" si="1"/>
        <v>4833.589999999999</v>
      </c>
    </row>
    <row r="41" spans="1:7" ht="14.25">
      <c r="A41" s="34" t="s">
        <v>85</v>
      </c>
      <c r="B41" s="111" t="s">
        <v>44</v>
      </c>
      <c r="C41" s="111" t="s">
        <v>45</v>
      </c>
      <c r="D41" s="112"/>
      <c r="E41" s="113">
        <v>0</v>
      </c>
      <c r="F41" s="113">
        <v>0</v>
      </c>
      <c r="G41" s="314">
        <f t="shared" si="1"/>
        <v>0</v>
      </c>
    </row>
    <row r="42" spans="1:7" ht="15">
      <c r="A42" s="34" t="s">
        <v>85</v>
      </c>
      <c r="B42" s="116">
        <v>3.6</v>
      </c>
      <c r="C42" s="111" t="s">
        <v>422</v>
      </c>
      <c r="D42" s="119" t="s">
        <v>392</v>
      </c>
      <c r="E42" s="314">
        <f>'Schedule V-Pg 1'!H21</f>
        <v>0</v>
      </c>
      <c r="F42" s="363">
        <v>0</v>
      </c>
      <c r="G42" s="314">
        <f>E42</f>
        <v>0</v>
      </c>
    </row>
    <row r="43" spans="1:7" ht="15">
      <c r="A43" s="34" t="s">
        <v>85</v>
      </c>
      <c r="B43" s="116">
        <v>3.62</v>
      </c>
      <c r="C43" s="111" t="s">
        <v>437</v>
      </c>
      <c r="D43" s="119" t="s">
        <v>392</v>
      </c>
      <c r="E43" s="363"/>
      <c r="F43" s="314">
        <f>'Schedule V-Pg 1'!F35-'Schedule V-Pg 1'!G35</f>
        <v>0</v>
      </c>
      <c r="G43" s="314">
        <f>F43</f>
        <v>0</v>
      </c>
    </row>
    <row r="44" spans="1:7" ht="15">
      <c r="A44" s="34" t="s">
        <v>85</v>
      </c>
      <c r="B44" s="116">
        <v>3.65</v>
      </c>
      <c r="C44" s="111" t="s">
        <v>209</v>
      </c>
      <c r="D44" s="119" t="s">
        <v>393</v>
      </c>
      <c r="E44" s="314">
        <f>'Schedule V-Pg 2'!H19</f>
        <v>0</v>
      </c>
      <c r="F44" s="314">
        <f>'Schedule V-Pg 2'!E29</f>
        <v>0</v>
      </c>
      <c r="G44" s="314">
        <f t="shared" si="1"/>
        <v>0</v>
      </c>
    </row>
    <row r="45" spans="1:7" ht="15">
      <c r="A45" s="34" t="s">
        <v>85</v>
      </c>
      <c r="B45" s="111" t="s">
        <v>46</v>
      </c>
      <c r="C45" s="111" t="s">
        <v>47</v>
      </c>
      <c r="D45" s="119" t="s">
        <v>186</v>
      </c>
      <c r="E45" s="315">
        <f>'Schedule III'!D47</f>
        <v>60862.7</v>
      </c>
      <c r="F45" s="315">
        <f>'Schedule III'!E47</f>
        <v>0</v>
      </c>
      <c r="G45" s="315">
        <f t="shared" si="1"/>
        <v>60862.7</v>
      </c>
    </row>
    <row r="46" spans="2:7" ht="15">
      <c r="B46" s="11"/>
      <c r="C46" s="22" t="s">
        <v>48</v>
      </c>
      <c r="D46" s="20"/>
      <c r="E46" s="62">
        <f>SUM(E34:E45)</f>
        <v>70564.5</v>
      </c>
      <c r="F46" s="62">
        <f>SUM(F34:F45)</f>
        <v>0</v>
      </c>
      <c r="G46" s="62">
        <f>SUM(G34:G45)</f>
        <v>70564.5</v>
      </c>
    </row>
    <row r="47" spans="2:7" ht="15.75" thickBot="1">
      <c r="B47" s="11"/>
      <c r="C47" s="22"/>
      <c r="D47" s="20"/>
      <c r="E47" s="65"/>
      <c r="F47" s="65"/>
      <c r="G47" s="65"/>
    </row>
    <row r="48" spans="2:7" ht="15.75" thickBot="1">
      <c r="B48" s="11"/>
      <c r="C48" s="222" t="s">
        <v>101</v>
      </c>
      <c r="D48" s="9"/>
      <c r="E48" s="64">
        <f>SUM(E19,E31,E46)</f>
        <v>98365.57</v>
      </c>
      <c r="F48" s="64">
        <f>SUM(F19,F31,F46)</f>
        <v>0</v>
      </c>
      <c r="G48" s="64">
        <f>SUM(G19,G31,G46)</f>
        <v>98365.57</v>
      </c>
    </row>
    <row r="49" spans="1:4" ht="15">
      <c r="A49" s="11"/>
      <c r="B49" s="11"/>
      <c r="D49" s="49"/>
    </row>
    <row r="50" spans="1:5" ht="14.25">
      <c r="A50" s="11"/>
      <c r="B50" s="11"/>
      <c r="C50" s="11"/>
      <c r="D50" s="20"/>
      <c r="E50" s="15"/>
    </row>
    <row r="51" spans="2:5" ht="15">
      <c r="B51" s="18" t="s">
        <v>118</v>
      </c>
      <c r="C51" s="1" t="s">
        <v>196</v>
      </c>
      <c r="D51" s="20"/>
      <c r="E51" s="15"/>
    </row>
    <row r="52" spans="2:5" ht="15">
      <c r="B52" s="11"/>
      <c r="C52" s="1" t="s">
        <v>197</v>
      </c>
      <c r="D52" s="20"/>
      <c r="E52" s="15"/>
    </row>
    <row r="53" spans="2:5" ht="15">
      <c r="B53" s="17" t="s">
        <v>334</v>
      </c>
      <c r="C53" s="1" t="s">
        <v>403</v>
      </c>
      <c r="D53" s="20"/>
      <c r="E53" s="15"/>
    </row>
    <row r="54" spans="2:5" ht="15">
      <c r="B54" s="11"/>
      <c r="C54" s="1" t="s">
        <v>442</v>
      </c>
      <c r="D54" s="20"/>
      <c r="E54" s="15"/>
    </row>
    <row r="55" spans="2:5" ht="15">
      <c r="B55" s="11"/>
      <c r="C55" s="1"/>
      <c r="D55" s="20"/>
      <c r="E55" s="15"/>
    </row>
    <row r="56" spans="2:5" ht="14.25">
      <c r="B56" s="11"/>
      <c r="C56" s="11"/>
      <c r="D56" s="20"/>
      <c r="E56" s="15"/>
    </row>
    <row r="57" spans="2:7" ht="17.25">
      <c r="B57" s="11"/>
      <c r="C57" s="11"/>
      <c r="D57" s="20"/>
      <c r="E57" s="15"/>
      <c r="G57" s="225" t="s">
        <v>301</v>
      </c>
    </row>
    <row r="58" spans="1:7" ht="15.75">
      <c r="A58" t="s">
        <v>384</v>
      </c>
      <c r="B58" s="11"/>
      <c r="C58" s="11"/>
      <c r="D58" s="20"/>
      <c r="E58" s="15"/>
      <c r="G58" s="94" t="s">
        <v>147</v>
      </c>
    </row>
    <row r="59" spans="1:7" ht="15" thickBot="1">
      <c r="A59" s="11"/>
      <c r="B59" s="11"/>
      <c r="C59" s="11"/>
      <c r="D59" s="20"/>
      <c r="E59" s="63"/>
      <c r="F59" s="58"/>
      <c r="G59" s="58"/>
    </row>
    <row r="60" spans="1:7" ht="17.25" thickBot="1" thickTop="1">
      <c r="A60" s="374" t="s">
        <v>106</v>
      </c>
      <c r="B60" s="375"/>
      <c r="C60" s="376"/>
      <c r="D60" s="11"/>
      <c r="E60" s="63"/>
      <c r="F60" s="58"/>
      <c r="G60" s="58"/>
    </row>
    <row r="61" spans="1:7" ht="15" thickTop="1">
      <c r="A61" s="11"/>
      <c r="B61" s="11"/>
      <c r="C61" s="11"/>
      <c r="D61" s="11"/>
      <c r="E61" s="63"/>
      <c r="F61" s="58"/>
      <c r="G61" s="58"/>
    </row>
    <row r="62" spans="1:7" ht="15">
      <c r="A62" s="40" t="s">
        <v>105</v>
      </c>
      <c r="B62" s="11"/>
      <c r="C62" s="11"/>
      <c r="D62" s="11"/>
      <c r="E62" s="63"/>
      <c r="F62" s="58"/>
      <c r="G62" s="58"/>
    </row>
    <row r="63" spans="1:7" ht="14.25">
      <c r="A63" s="34" t="s">
        <v>85</v>
      </c>
      <c r="B63" s="108" t="s">
        <v>49</v>
      </c>
      <c r="C63" s="108" t="s">
        <v>20</v>
      </c>
      <c r="D63" s="108"/>
      <c r="E63" s="317">
        <v>1516.71</v>
      </c>
      <c r="F63" s="317">
        <v>0</v>
      </c>
      <c r="G63" s="318">
        <f aca="true" t="shared" si="2" ref="G63:G72">E63+F63</f>
        <v>1516.71</v>
      </c>
    </row>
    <row r="64" spans="1:7" ht="14.25">
      <c r="A64" s="34" t="s">
        <v>85</v>
      </c>
      <c r="B64" s="111" t="s">
        <v>50</v>
      </c>
      <c r="C64" s="111" t="s">
        <v>51</v>
      </c>
      <c r="D64" s="111"/>
      <c r="E64" s="319">
        <v>9873.21</v>
      </c>
      <c r="F64" s="319">
        <v>0</v>
      </c>
      <c r="G64" s="320">
        <f t="shared" si="2"/>
        <v>9873.21</v>
      </c>
    </row>
    <row r="65" spans="1:7" ht="14.25">
      <c r="A65" s="34" t="s">
        <v>85</v>
      </c>
      <c r="B65" s="111" t="s">
        <v>52</v>
      </c>
      <c r="C65" s="111" t="s">
        <v>24</v>
      </c>
      <c r="D65" s="111"/>
      <c r="E65" s="319">
        <v>0</v>
      </c>
      <c r="F65" s="319">
        <v>0</v>
      </c>
      <c r="G65" s="320">
        <f t="shared" si="2"/>
        <v>0</v>
      </c>
    </row>
    <row r="66" spans="1:7" ht="14.25">
      <c r="A66" s="34" t="s">
        <v>85</v>
      </c>
      <c r="B66" s="116">
        <v>4.4</v>
      </c>
      <c r="C66" s="111" t="s">
        <v>26</v>
      </c>
      <c r="D66" s="111"/>
      <c r="E66" s="319">
        <v>0</v>
      </c>
      <c r="F66" s="319">
        <v>0</v>
      </c>
      <c r="G66" s="320">
        <f t="shared" si="2"/>
        <v>0</v>
      </c>
    </row>
    <row r="67" spans="1:7" ht="14.25">
      <c r="A67" s="34" t="s">
        <v>85</v>
      </c>
      <c r="B67" s="111" t="s">
        <v>53</v>
      </c>
      <c r="C67" s="111" t="s">
        <v>54</v>
      </c>
      <c r="D67" s="111"/>
      <c r="E67" s="319">
        <v>1183.6</v>
      </c>
      <c r="F67" s="319">
        <v>0</v>
      </c>
      <c r="G67" s="320">
        <f t="shared" si="2"/>
        <v>1183.6</v>
      </c>
    </row>
    <row r="68" spans="1:7" ht="14.25">
      <c r="A68" s="34" t="s">
        <v>85</v>
      </c>
      <c r="B68" s="111" t="s">
        <v>55</v>
      </c>
      <c r="C68" s="111" t="s">
        <v>56</v>
      </c>
      <c r="D68" s="111"/>
      <c r="E68" s="319">
        <v>988.35</v>
      </c>
      <c r="F68" s="319">
        <v>0</v>
      </c>
      <c r="G68" s="320">
        <f t="shared" si="2"/>
        <v>988.35</v>
      </c>
    </row>
    <row r="69" spans="1:7" ht="14.25">
      <c r="A69" s="34" t="s">
        <v>85</v>
      </c>
      <c r="B69" s="111" t="s">
        <v>57</v>
      </c>
      <c r="C69" s="111" t="s">
        <v>58</v>
      </c>
      <c r="D69" s="111"/>
      <c r="E69" s="319">
        <v>1919.6</v>
      </c>
      <c r="F69" s="319">
        <v>0</v>
      </c>
      <c r="G69" s="320">
        <f t="shared" si="2"/>
        <v>1919.6</v>
      </c>
    </row>
    <row r="70" spans="1:7" ht="14.25">
      <c r="A70" s="34" t="s">
        <v>85</v>
      </c>
      <c r="B70" s="111" t="s">
        <v>59</v>
      </c>
      <c r="C70" s="111" t="s">
        <v>60</v>
      </c>
      <c r="D70" s="111"/>
      <c r="E70" s="319">
        <v>0</v>
      </c>
      <c r="F70" s="319">
        <v>0</v>
      </c>
      <c r="G70" s="320">
        <f t="shared" si="2"/>
        <v>0</v>
      </c>
    </row>
    <row r="71" spans="1:7" ht="14.25">
      <c r="A71" s="34" t="s">
        <v>85</v>
      </c>
      <c r="B71" s="111" t="s">
        <v>61</v>
      </c>
      <c r="C71" s="111" t="s">
        <v>62</v>
      </c>
      <c r="D71" s="111"/>
      <c r="E71" s="319">
        <v>0</v>
      </c>
      <c r="F71" s="319">
        <v>0</v>
      </c>
      <c r="G71" s="320">
        <f t="shared" si="2"/>
        <v>0</v>
      </c>
    </row>
    <row r="72" spans="1:7" ht="15">
      <c r="A72" s="34" t="s">
        <v>85</v>
      </c>
      <c r="B72" s="111" t="s">
        <v>63</v>
      </c>
      <c r="C72" s="111" t="s">
        <v>238</v>
      </c>
      <c r="D72" s="117" t="s">
        <v>190</v>
      </c>
      <c r="E72" s="322">
        <f>+'Schedule IV'!D16</f>
        <v>320.5</v>
      </c>
      <c r="F72" s="322">
        <f>+'Schedule IV'!E16</f>
        <v>0</v>
      </c>
      <c r="G72" s="322">
        <f t="shared" si="2"/>
        <v>320.5</v>
      </c>
    </row>
    <row r="73" spans="2:7" ht="15">
      <c r="B73" s="11"/>
      <c r="C73" s="22" t="s">
        <v>110</v>
      </c>
      <c r="D73" s="11"/>
      <c r="E73" s="83">
        <f>SUM(E63:E72)</f>
        <v>15801.97</v>
      </c>
      <c r="F73" s="83">
        <f>SUM(F63:F72)</f>
        <v>0</v>
      </c>
      <c r="G73" s="83">
        <f>SUM(G63:G72)</f>
        <v>15801.97</v>
      </c>
    </row>
    <row r="74" spans="1:7" ht="14.25">
      <c r="A74" s="11"/>
      <c r="B74" s="11"/>
      <c r="C74" s="11"/>
      <c r="D74" s="11"/>
      <c r="E74" s="63"/>
      <c r="F74" s="63"/>
      <c r="G74" s="63"/>
    </row>
    <row r="75" spans="1:7" ht="15">
      <c r="A75" s="40" t="s">
        <v>104</v>
      </c>
      <c r="B75" s="11"/>
      <c r="C75" s="11"/>
      <c r="D75" s="11"/>
      <c r="E75" s="63"/>
      <c r="F75" s="63"/>
      <c r="G75" s="63"/>
    </row>
    <row r="76" spans="1:7" ht="15">
      <c r="A76" s="34" t="s">
        <v>85</v>
      </c>
      <c r="B76" s="108" t="s">
        <v>64</v>
      </c>
      <c r="C76" s="108" t="s">
        <v>65</v>
      </c>
      <c r="D76" s="118"/>
      <c r="E76" s="317">
        <v>0</v>
      </c>
      <c r="F76" s="317">
        <v>0</v>
      </c>
      <c r="G76" s="318">
        <f aca="true" t="shared" si="3" ref="G76:G85">E76+F76</f>
        <v>0</v>
      </c>
    </row>
    <row r="77" spans="1:7" ht="15">
      <c r="A77" s="34" t="s">
        <v>85</v>
      </c>
      <c r="B77" s="111" t="s">
        <v>66</v>
      </c>
      <c r="C77" s="111" t="s">
        <v>67</v>
      </c>
      <c r="D77" s="119"/>
      <c r="E77" s="319">
        <v>-2000</v>
      </c>
      <c r="F77" s="319">
        <v>0</v>
      </c>
      <c r="G77" s="320">
        <f t="shared" si="3"/>
        <v>-2000</v>
      </c>
    </row>
    <row r="78" spans="1:7" ht="15">
      <c r="A78" s="34" t="s">
        <v>85</v>
      </c>
      <c r="B78" s="111" t="s">
        <v>68</v>
      </c>
      <c r="C78" s="111" t="s">
        <v>69</v>
      </c>
      <c r="D78" s="119"/>
      <c r="E78" s="319">
        <v>0</v>
      </c>
      <c r="F78" s="319">
        <v>0</v>
      </c>
      <c r="G78" s="320">
        <f t="shared" si="3"/>
        <v>0</v>
      </c>
    </row>
    <row r="79" spans="1:7" ht="15">
      <c r="A79" s="34" t="s">
        <v>85</v>
      </c>
      <c r="B79" s="111" t="s">
        <v>70</v>
      </c>
      <c r="C79" s="111" t="s">
        <v>71</v>
      </c>
      <c r="D79" s="117" t="s">
        <v>98</v>
      </c>
      <c r="E79" s="319">
        <v>0</v>
      </c>
      <c r="F79" s="319">
        <v>0</v>
      </c>
      <c r="G79" s="320">
        <f t="shared" si="3"/>
        <v>0</v>
      </c>
    </row>
    <row r="80" spans="1:7" ht="15">
      <c r="A80" s="34" t="s">
        <v>85</v>
      </c>
      <c r="B80" s="111" t="s">
        <v>72</v>
      </c>
      <c r="C80" s="111" t="s">
        <v>191</v>
      </c>
      <c r="D80" s="117" t="s">
        <v>190</v>
      </c>
      <c r="E80" s="320">
        <f>'Schedule IV'!D23</f>
        <v>2724.2</v>
      </c>
      <c r="F80" s="320">
        <f>'Schedule IV'!E23</f>
        <v>0</v>
      </c>
      <c r="G80" s="320">
        <f t="shared" si="3"/>
        <v>2724.2</v>
      </c>
    </row>
    <row r="81" spans="1:7" ht="15">
      <c r="A81" s="34" t="s">
        <v>85</v>
      </c>
      <c r="B81" s="115">
        <v>5.52</v>
      </c>
      <c r="C81" s="111" t="s">
        <v>192</v>
      </c>
      <c r="D81" s="117" t="s">
        <v>190</v>
      </c>
      <c r="E81" s="320">
        <f>'Schedule IV'!D30</f>
        <v>0</v>
      </c>
      <c r="F81" s="320">
        <f>'Schedule IV'!E30</f>
        <v>0</v>
      </c>
      <c r="G81" s="320">
        <f t="shared" si="3"/>
        <v>0</v>
      </c>
    </row>
    <row r="82" spans="1:7" ht="15">
      <c r="A82" s="34" t="s">
        <v>85</v>
      </c>
      <c r="B82" s="115">
        <v>5.54</v>
      </c>
      <c r="C82" s="111" t="s">
        <v>195</v>
      </c>
      <c r="D82" s="117" t="s">
        <v>190</v>
      </c>
      <c r="E82" s="320">
        <f>'Schedule IV'!D37</f>
        <v>0</v>
      </c>
      <c r="F82" s="320">
        <f>'Schedule IV'!E37</f>
        <v>0</v>
      </c>
      <c r="G82" s="320">
        <f t="shared" si="3"/>
        <v>0</v>
      </c>
    </row>
    <row r="83" spans="1:7" ht="15">
      <c r="A83" s="34" t="s">
        <v>85</v>
      </c>
      <c r="B83" s="115">
        <v>5.56</v>
      </c>
      <c r="C83" s="111" t="s">
        <v>193</v>
      </c>
      <c r="D83" s="117" t="s">
        <v>190</v>
      </c>
      <c r="E83" s="320">
        <f>'Schedule IV'!D44</f>
        <v>14325.95</v>
      </c>
      <c r="F83" s="320">
        <f>'Schedule IV'!E44</f>
        <v>0</v>
      </c>
      <c r="G83" s="320">
        <f t="shared" si="3"/>
        <v>14325.95</v>
      </c>
    </row>
    <row r="84" spans="1:7" ht="15">
      <c r="A84" s="34" t="s">
        <v>85</v>
      </c>
      <c r="B84" s="115">
        <v>5.57</v>
      </c>
      <c r="C84" s="111" t="s">
        <v>253</v>
      </c>
      <c r="D84" s="117" t="s">
        <v>393</v>
      </c>
      <c r="E84" s="321">
        <v>0</v>
      </c>
      <c r="F84" s="320">
        <f>'Schedule V-Pg 2'!D29</f>
        <v>0</v>
      </c>
      <c r="G84" s="320">
        <f>F84</f>
        <v>0</v>
      </c>
    </row>
    <row r="85" spans="1:7" ht="15">
      <c r="A85" s="34" t="s">
        <v>85</v>
      </c>
      <c r="B85" s="111" t="s">
        <v>73</v>
      </c>
      <c r="C85" s="111" t="s">
        <v>194</v>
      </c>
      <c r="D85" s="117" t="s">
        <v>190</v>
      </c>
      <c r="E85" s="322">
        <f>'Schedule IV'!D51</f>
        <v>0.06</v>
      </c>
      <c r="F85" s="322">
        <f>'Schedule IV'!E51</f>
        <v>0</v>
      </c>
      <c r="G85" s="322">
        <f t="shared" si="3"/>
        <v>0.06</v>
      </c>
    </row>
    <row r="86" spans="2:7" ht="15">
      <c r="B86" s="11"/>
      <c r="C86" s="22" t="s">
        <v>109</v>
      </c>
      <c r="D86" s="11"/>
      <c r="E86" s="323">
        <f>SUM(E76:E85)</f>
        <v>15050.210000000001</v>
      </c>
      <c r="F86" s="323">
        <f>SUM(F76:F85)</f>
        <v>0</v>
      </c>
      <c r="G86" s="323">
        <f>SUM(G76:G85)</f>
        <v>15050.210000000001</v>
      </c>
    </row>
    <row r="87" spans="1:7" ht="14.25">
      <c r="A87" s="11"/>
      <c r="B87" s="11"/>
      <c r="C87" s="11"/>
      <c r="D87" s="11"/>
      <c r="E87" s="63"/>
      <c r="F87" s="63"/>
      <c r="G87" s="63"/>
    </row>
    <row r="88" spans="1:7" ht="15">
      <c r="A88" s="40" t="s">
        <v>103</v>
      </c>
      <c r="B88" s="11"/>
      <c r="C88" s="11"/>
      <c r="D88" s="11"/>
      <c r="E88" s="63"/>
      <c r="F88" s="63"/>
      <c r="G88" s="63"/>
    </row>
    <row r="89" spans="1:7" ht="14.25">
      <c r="A89" s="34" t="s">
        <v>85</v>
      </c>
      <c r="B89" s="108" t="s">
        <v>74</v>
      </c>
      <c r="C89" s="108" t="s">
        <v>75</v>
      </c>
      <c r="D89" s="108"/>
      <c r="E89" s="110">
        <v>0</v>
      </c>
      <c r="F89" s="110">
        <v>0</v>
      </c>
      <c r="G89" s="312">
        <f>E89+F89</f>
        <v>0</v>
      </c>
    </row>
    <row r="90" spans="1:7" ht="14.25">
      <c r="A90" s="34" t="s">
        <v>85</v>
      </c>
      <c r="B90" s="111" t="s">
        <v>76</v>
      </c>
      <c r="C90" s="111" t="s">
        <v>77</v>
      </c>
      <c r="D90" s="120"/>
      <c r="E90" s="60">
        <v>70.53</v>
      </c>
      <c r="F90" s="60">
        <v>0</v>
      </c>
      <c r="G90" s="315">
        <f>E90+F90</f>
        <v>70.53</v>
      </c>
    </row>
    <row r="91" spans="2:7" ht="15">
      <c r="B91" s="11"/>
      <c r="C91" s="22" t="s">
        <v>78</v>
      </c>
      <c r="D91" s="11"/>
      <c r="E91" s="62">
        <f>SUM(E89:E90)</f>
        <v>70.53</v>
      </c>
      <c r="F91" s="62">
        <f>SUM(F89:F90)</f>
        <v>0</v>
      </c>
      <c r="G91" s="62">
        <f>SUM(G89:G90)</f>
        <v>70.53</v>
      </c>
    </row>
    <row r="92" spans="2:7" ht="15.75" thickBot="1">
      <c r="B92" s="11"/>
      <c r="C92" s="22"/>
      <c r="D92" s="11"/>
      <c r="E92" s="65"/>
      <c r="F92" s="65"/>
      <c r="G92" s="65"/>
    </row>
    <row r="93" spans="1:7" ht="15.75" thickBot="1">
      <c r="A93" s="11"/>
      <c r="B93" s="11"/>
      <c r="C93" s="222" t="s">
        <v>108</v>
      </c>
      <c r="D93" s="11"/>
      <c r="E93" s="64">
        <f>SUM(E73,E86,E91)</f>
        <v>30922.71</v>
      </c>
      <c r="F93" s="64">
        <f>SUM(F73,F86,F91)</f>
        <v>0</v>
      </c>
      <c r="G93" s="64">
        <f>SUM(G73,G86,G91)</f>
        <v>30922.71</v>
      </c>
    </row>
    <row r="94" spans="1:7" ht="15" customHeight="1">
      <c r="A94" s="11"/>
      <c r="C94" s="41"/>
      <c r="D94" s="11"/>
      <c r="E94" s="25"/>
      <c r="F94" s="25"/>
      <c r="G94" s="25"/>
    </row>
    <row r="95" spans="1:7" s="74" customFormat="1" ht="14.25" customHeight="1">
      <c r="A95" s="72"/>
      <c r="B95" s="72"/>
      <c r="C95" s="72"/>
      <c r="D95" s="72"/>
      <c r="E95" s="73"/>
      <c r="F95" s="73"/>
      <c r="G95" s="73"/>
    </row>
    <row r="96" spans="1:7" s="74" customFormat="1" ht="14.25" customHeight="1">
      <c r="A96" s="75"/>
      <c r="B96" s="75"/>
      <c r="C96" s="75"/>
      <c r="E96" s="73"/>
      <c r="F96" s="73"/>
      <c r="G96" s="73"/>
    </row>
    <row r="97" spans="1:7" s="74" customFormat="1" ht="14.25" customHeight="1">
      <c r="A97" s="75"/>
      <c r="B97" s="17" t="s">
        <v>118</v>
      </c>
      <c r="C97" s="1" t="s">
        <v>196</v>
      </c>
      <c r="E97" s="73"/>
      <c r="F97" s="73"/>
      <c r="G97" s="73"/>
    </row>
    <row r="98" spans="1:7" s="74" customFormat="1" ht="14.25" customHeight="1">
      <c r="A98" s="75"/>
      <c r="B98" s="75"/>
      <c r="C98" s="1" t="s">
        <v>197</v>
      </c>
      <c r="E98" s="73"/>
      <c r="F98" s="73"/>
      <c r="G98" s="73"/>
    </row>
    <row r="99" spans="1:7" s="74" customFormat="1" ht="14.25" customHeight="1">
      <c r="A99" s="75"/>
      <c r="B99" s="75"/>
      <c r="C99" s="75"/>
      <c r="E99" s="73"/>
      <c r="F99" s="73"/>
      <c r="G99" s="73"/>
    </row>
    <row r="100" spans="1:7" s="74" customFormat="1" ht="14.25" customHeight="1">
      <c r="A100" s="75"/>
      <c r="B100" s="17" t="s">
        <v>334</v>
      </c>
      <c r="C100" s="1" t="s">
        <v>402</v>
      </c>
      <c r="E100" s="73"/>
      <c r="F100" s="73"/>
      <c r="G100" s="73"/>
    </row>
    <row r="101" spans="1:7" s="74" customFormat="1" ht="14.25" customHeight="1">
      <c r="A101" s="75"/>
      <c r="B101" s="11"/>
      <c r="C101" s="1" t="s">
        <v>443</v>
      </c>
      <c r="E101" s="73"/>
      <c r="F101" s="73"/>
      <c r="G101" s="73"/>
    </row>
    <row r="102" spans="1:7" s="74" customFormat="1" ht="14.25" customHeight="1">
      <c r="A102" s="75"/>
      <c r="B102" s="75"/>
      <c r="C102" s="54"/>
      <c r="E102" s="73"/>
      <c r="F102" s="73"/>
      <c r="G102" s="73"/>
    </row>
    <row r="103" spans="1:7" s="74" customFormat="1" ht="14.25" customHeight="1">
      <c r="A103" s="75"/>
      <c r="B103" s="75"/>
      <c r="C103" s="75"/>
      <c r="E103" s="73"/>
      <c r="F103" s="73"/>
      <c r="G103" s="73"/>
    </row>
    <row r="104" spans="1:7" s="74" customFormat="1" ht="14.25" customHeight="1">
      <c r="A104" s="75"/>
      <c r="B104" s="75"/>
      <c r="C104" s="75"/>
      <c r="E104" s="73"/>
      <c r="F104" s="73"/>
      <c r="G104" s="225" t="s">
        <v>301</v>
      </c>
    </row>
    <row r="105" spans="1:7" s="74" customFormat="1" ht="14.25" customHeight="1">
      <c r="A105" t="s">
        <v>384</v>
      </c>
      <c r="B105" s="75"/>
      <c r="C105" s="75"/>
      <c r="E105" s="73"/>
      <c r="F105" s="73"/>
      <c r="G105" s="94" t="s">
        <v>148</v>
      </c>
    </row>
    <row r="106" spans="1:7" s="74" customFormat="1" ht="14.25" customHeight="1">
      <c r="A106"/>
      <c r="B106" s="75"/>
      <c r="C106" s="75"/>
      <c r="E106" s="73"/>
      <c r="F106" s="73"/>
      <c r="G106" s="94"/>
    </row>
    <row r="107" spans="1:7" s="74" customFormat="1" ht="14.25" customHeight="1" thickBot="1">
      <c r="A107" s="75"/>
      <c r="B107" s="75"/>
      <c r="C107" s="75"/>
      <c r="E107" s="76"/>
      <c r="F107" s="76"/>
      <c r="G107" s="76"/>
    </row>
    <row r="108" spans="1:7" ht="18.75" customHeight="1" thickTop="1">
      <c r="A108" s="371" t="s">
        <v>236</v>
      </c>
      <c r="B108" s="372"/>
      <c r="C108" s="373"/>
      <c r="D108" s="11"/>
      <c r="E108" s="77"/>
      <c r="F108" s="77"/>
      <c r="G108" s="77"/>
    </row>
    <row r="109" spans="1:7" ht="18.75" customHeight="1" thickBot="1">
      <c r="A109" s="241"/>
      <c r="B109" s="242"/>
      <c r="C109" s="243" t="s">
        <v>150</v>
      </c>
      <c r="D109" s="11"/>
      <c r="E109" s="77"/>
      <c r="F109" s="77"/>
      <c r="G109" s="77"/>
    </row>
    <row r="110" spans="1:7" ht="15.75" customHeight="1" thickTop="1">
      <c r="A110" s="51"/>
      <c r="B110" s="51"/>
      <c r="C110" s="51"/>
      <c r="D110" s="11"/>
      <c r="E110" s="156"/>
      <c r="F110" s="77"/>
      <c r="G110" s="77"/>
    </row>
    <row r="111" spans="1:7" ht="15">
      <c r="A111" s="40" t="s">
        <v>151</v>
      </c>
      <c r="B111" s="11"/>
      <c r="C111" s="11"/>
      <c r="D111" s="11"/>
      <c r="E111" s="63"/>
      <c r="F111" s="63"/>
      <c r="G111" s="63"/>
    </row>
    <row r="112" spans="1:7" ht="15">
      <c r="A112" s="34" t="s">
        <v>85</v>
      </c>
      <c r="B112" s="121">
        <v>7.1</v>
      </c>
      <c r="C112" s="108" t="s">
        <v>181</v>
      </c>
      <c r="D112" s="118" t="s">
        <v>393</v>
      </c>
      <c r="E112" s="312">
        <f>'Schedule V-Pg 2'!E19</f>
        <v>0</v>
      </c>
      <c r="F112" s="312">
        <v>0</v>
      </c>
      <c r="G112" s="312">
        <f>E112+F112</f>
        <v>0</v>
      </c>
    </row>
    <row r="113" spans="1:7" ht="15">
      <c r="A113" s="34" t="s">
        <v>85</v>
      </c>
      <c r="B113" s="122">
        <v>7.2</v>
      </c>
      <c r="C113" s="111" t="s">
        <v>114</v>
      </c>
      <c r="D113" s="119" t="s">
        <v>392</v>
      </c>
      <c r="E113" s="312">
        <f>'Schedule V-Pg 1'!E35</f>
        <v>24590.14</v>
      </c>
      <c r="F113" s="312">
        <v>0</v>
      </c>
      <c r="G113" s="312">
        <f>E113+F113</f>
        <v>24590.14</v>
      </c>
    </row>
    <row r="114" spans="1:7" ht="15">
      <c r="A114" s="34" t="s">
        <v>85</v>
      </c>
      <c r="B114" s="122">
        <v>7.3</v>
      </c>
      <c r="C114" s="111" t="s">
        <v>182</v>
      </c>
      <c r="D114" s="119" t="s">
        <v>394</v>
      </c>
      <c r="E114" s="312">
        <f>'Schedule VI-Pg 1'!F18</f>
        <v>0</v>
      </c>
      <c r="F114" s="312">
        <v>0</v>
      </c>
      <c r="G114" s="312">
        <f>E114+F114</f>
        <v>0</v>
      </c>
    </row>
    <row r="115" spans="1:7" ht="15">
      <c r="A115" s="34" t="s">
        <v>85</v>
      </c>
      <c r="B115" s="122">
        <v>7.35</v>
      </c>
      <c r="C115" s="111" t="s">
        <v>183</v>
      </c>
      <c r="D115" s="119" t="s">
        <v>394</v>
      </c>
      <c r="E115" s="312">
        <f>'Schedule VI-Pg 1'!E34</f>
        <v>0</v>
      </c>
      <c r="F115" s="312">
        <v>0</v>
      </c>
      <c r="G115" s="312">
        <f>E115+F115</f>
        <v>0</v>
      </c>
    </row>
    <row r="116" spans="1:7" ht="15">
      <c r="A116" s="34" t="s">
        <v>85</v>
      </c>
      <c r="B116" s="122">
        <v>7.4</v>
      </c>
      <c r="C116" s="111" t="s">
        <v>389</v>
      </c>
      <c r="D116" s="117" t="s">
        <v>390</v>
      </c>
      <c r="E116" s="312">
        <f>'Schedule VI-Pg 2'!F19</f>
        <v>102.85</v>
      </c>
      <c r="F116" s="312">
        <v>0</v>
      </c>
      <c r="G116" s="312">
        <f>E116+F116</f>
        <v>102.85</v>
      </c>
    </row>
    <row r="117" spans="1:7" ht="15">
      <c r="A117" s="34"/>
      <c r="B117" s="52"/>
      <c r="C117" s="22" t="s">
        <v>102</v>
      </c>
      <c r="D117" s="17"/>
      <c r="E117" s="313">
        <f>SUM(E112:E116)</f>
        <v>24692.989999999998</v>
      </c>
      <c r="F117" s="313">
        <f>SUM(F112:F116)</f>
        <v>0</v>
      </c>
      <c r="G117" s="313">
        <f>SUM(G112:G116)</f>
        <v>24692.989999999998</v>
      </c>
    </row>
    <row r="118" spans="1:7" ht="15">
      <c r="A118" s="34"/>
      <c r="B118" s="52"/>
      <c r="C118" s="11"/>
      <c r="D118" s="17"/>
      <c r="E118" s="60"/>
      <c r="F118" s="60"/>
      <c r="G118" s="60"/>
    </row>
    <row r="119" spans="1:7" ht="15">
      <c r="A119" s="40" t="s">
        <v>341</v>
      </c>
      <c r="B119" s="155" t="s">
        <v>235</v>
      </c>
      <c r="C119" s="11"/>
      <c r="D119" s="17"/>
      <c r="E119" s="60"/>
      <c r="F119" s="60"/>
      <c r="G119" s="60"/>
    </row>
    <row r="120" spans="1:7" ht="15">
      <c r="A120" s="34" t="s">
        <v>85</v>
      </c>
      <c r="B120" s="121">
        <v>8.1</v>
      </c>
      <c r="C120" s="108" t="s">
        <v>406</v>
      </c>
      <c r="D120" s="118" t="s">
        <v>393</v>
      </c>
      <c r="E120" s="312">
        <f>'Schedule V-Pg 2'!D19</f>
        <v>0</v>
      </c>
      <c r="F120" s="312">
        <v>0</v>
      </c>
      <c r="G120" s="312">
        <f aca="true" t="shared" si="4" ref="G120:G125">E120+F120</f>
        <v>0</v>
      </c>
    </row>
    <row r="121" spans="1:7" ht="15">
      <c r="A121" s="34" t="s">
        <v>85</v>
      </c>
      <c r="B121" s="121">
        <v>8.15</v>
      </c>
      <c r="C121" s="108" t="s">
        <v>454</v>
      </c>
      <c r="D121" s="118" t="s">
        <v>98</v>
      </c>
      <c r="E121" s="312">
        <v>0</v>
      </c>
      <c r="F121" s="312">
        <v>0</v>
      </c>
      <c r="G121" s="312">
        <f t="shared" si="4"/>
        <v>0</v>
      </c>
    </row>
    <row r="122" spans="1:7" ht="15">
      <c r="A122" s="34" t="s">
        <v>85</v>
      </c>
      <c r="B122" s="122">
        <v>8.2</v>
      </c>
      <c r="C122" s="111" t="s">
        <v>113</v>
      </c>
      <c r="D122" s="119" t="s">
        <v>392</v>
      </c>
      <c r="E122" s="314">
        <f>'Schedule V-Pg 1'!D35</f>
        <v>89375</v>
      </c>
      <c r="F122" s="314">
        <v>0</v>
      </c>
      <c r="G122" s="314">
        <f t="shared" si="4"/>
        <v>89375</v>
      </c>
    </row>
    <row r="123" spans="1:7" ht="15">
      <c r="A123" s="34" t="s">
        <v>85</v>
      </c>
      <c r="B123" s="122">
        <v>8.3</v>
      </c>
      <c r="C123" s="111" t="s">
        <v>185</v>
      </c>
      <c r="D123" s="119" t="s">
        <v>394</v>
      </c>
      <c r="E123" s="314">
        <f>'Schedule VI-Pg 1'!E18</f>
        <v>0</v>
      </c>
      <c r="F123" s="314">
        <v>0</v>
      </c>
      <c r="G123" s="314">
        <f t="shared" si="4"/>
        <v>0</v>
      </c>
    </row>
    <row r="124" spans="1:7" ht="15">
      <c r="A124" s="34" t="s">
        <v>85</v>
      </c>
      <c r="B124" s="122">
        <v>8.35</v>
      </c>
      <c r="C124" s="111" t="s">
        <v>184</v>
      </c>
      <c r="D124" s="119" t="s">
        <v>394</v>
      </c>
      <c r="E124" s="314">
        <f>'Schedule VI-Pg 1'!F34</f>
        <v>0</v>
      </c>
      <c r="F124" s="314">
        <v>0</v>
      </c>
      <c r="G124" s="314">
        <f t="shared" si="4"/>
        <v>0</v>
      </c>
    </row>
    <row r="125" spans="1:7" ht="15">
      <c r="A125" s="34" t="s">
        <v>85</v>
      </c>
      <c r="B125" s="122">
        <v>8.4</v>
      </c>
      <c r="C125" s="111" t="s">
        <v>391</v>
      </c>
      <c r="D125" s="117" t="s">
        <v>390</v>
      </c>
      <c r="E125" s="315">
        <f>'Schedule VI-Pg 2'!F35</f>
        <v>0</v>
      </c>
      <c r="F125" s="315">
        <v>0</v>
      </c>
      <c r="G125" s="314">
        <f t="shared" si="4"/>
        <v>0</v>
      </c>
    </row>
    <row r="126" spans="2:7" ht="15">
      <c r="B126" s="11"/>
      <c r="C126" s="22" t="s">
        <v>115</v>
      </c>
      <c r="D126" s="11"/>
      <c r="E126" s="78">
        <f>SUM(E120:E125)</f>
        <v>89375</v>
      </c>
      <c r="F126" s="78">
        <f>SUM(F120:F125)</f>
        <v>0</v>
      </c>
      <c r="G126" s="78">
        <f>SUM(G120:G125)</f>
        <v>89375</v>
      </c>
    </row>
    <row r="127" spans="2:7" ht="15.75" thickBot="1">
      <c r="B127" s="11"/>
      <c r="C127" s="366"/>
      <c r="D127" s="365"/>
      <c r="E127" s="77"/>
      <c r="F127" s="77"/>
      <c r="G127" s="77"/>
    </row>
    <row r="128" spans="1:7" s="68" customFormat="1" ht="20.25" customHeight="1">
      <c r="A128" s="67"/>
      <c r="C128" s="223" t="s">
        <v>152</v>
      </c>
      <c r="E128" s="79"/>
      <c r="F128" s="79"/>
      <c r="G128" s="79"/>
    </row>
    <row r="129" spans="2:7" ht="16.5" thickBot="1">
      <c r="B129" s="11"/>
      <c r="C129" s="224" t="s">
        <v>237</v>
      </c>
      <c r="D129" s="213"/>
      <c r="E129" s="316">
        <f>E117-E126</f>
        <v>-64682.01</v>
      </c>
      <c r="F129" s="316">
        <f>F117-F126</f>
        <v>0</v>
      </c>
      <c r="G129" s="316">
        <f>G117-G126</f>
        <v>-64682.01</v>
      </c>
    </row>
    <row r="130" spans="2:7" ht="16.5" thickBot="1">
      <c r="B130" s="11"/>
      <c r="C130" s="69"/>
      <c r="D130" s="11"/>
      <c r="E130" s="80"/>
      <c r="F130" s="80"/>
      <c r="G130" s="80"/>
    </row>
    <row r="131" spans="1:7" ht="16.5" thickTop="1">
      <c r="A131" s="244" t="s">
        <v>112</v>
      </c>
      <c r="B131" s="245"/>
      <c r="C131" s="246"/>
      <c r="E131" s="77"/>
      <c r="F131" s="77"/>
      <c r="G131" s="77"/>
    </row>
    <row r="132" spans="1:7" ht="15.75" thickBot="1">
      <c r="A132" s="247"/>
      <c r="B132" s="248"/>
      <c r="C132" s="249" t="s">
        <v>120</v>
      </c>
      <c r="D132" s="214"/>
      <c r="E132" s="86">
        <f>E48-E93+E129</f>
        <v>2760.850000000013</v>
      </c>
      <c r="F132" s="86">
        <f>F48-F93+F129</f>
        <v>0</v>
      </c>
      <c r="G132" s="86">
        <f>G48-G93+G129</f>
        <v>2760.850000000013</v>
      </c>
    </row>
    <row r="133" spans="1:7" ht="16.5" thickBot="1" thickTop="1">
      <c r="A133" s="66"/>
      <c r="B133" s="53"/>
      <c r="C133" s="54"/>
      <c r="D133" s="11"/>
      <c r="E133" s="77"/>
      <c r="F133" s="269"/>
      <c r="G133" s="270"/>
    </row>
    <row r="134" spans="1:7" ht="17.25" thickBot="1" thickTop="1">
      <c r="A134" s="236" t="s">
        <v>111</v>
      </c>
      <c r="B134" s="250"/>
      <c r="C134" s="251"/>
      <c r="D134" s="11"/>
      <c r="E134" s="77"/>
      <c r="F134" s="271"/>
      <c r="G134" s="25"/>
    </row>
    <row r="135" spans="2:7" ht="15.75" thickTop="1">
      <c r="B135" s="11"/>
      <c r="C135" s="1"/>
      <c r="E135" s="77"/>
      <c r="F135" s="271"/>
      <c r="G135" s="25"/>
    </row>
    <row r="136" spans="1:7" ht="15">
      <c r="A136" s="37" t="s">
        <v>85</v>
      </c>
      <c r="B136" s="215" t="s">
        <v>337</v>
      </c>
      <c r="C136" s="123" t="s">
        <v>335</v>
      </c>
      <c r="D136" s="124" t="s">
        <v>116</v>
      </c>
      <c r="E136" s="125">
        <v>3810.1</v>
      </c>
      <c r="F136" s="272"/>
      <c r="G136" s="273"/>
    </row>
    <row r="137" spans="1:7" ht="15">
      <c r="A137" s="37"/>
      <c r="B137" s="16"/>
      <c r="C137" s="24"/>
      <c r="D137" s="16"/>
      <c r="E137" s="81"/>
      <c r="F137" s="272"/>
      <c r="G137" s="273"/>
    </row>
    <row r="138" spans="1:7" ht="15">
      <c r="A138" s="34" t="s">
        <v>85</v>
      </c>
      <c r="B138" s="215" t="s">
        <v>338</v>
      </c>
      <c r="C138" s="12" t="s">
        <v>336</v>
      </c>
      <c r="E138" s="82"/>
      <c r="F138" s="272"/>
      <c r="G138" s="273"/>
    </row>
    <row r="139" spans="2:7" ht="15.75" thickBot="1">
      <c r="B139" s="12"/>
      <c r="C139" s="126" t="s">
        <v>339</v>
      </c>
      <c r="D139" s="127" t="s">
        <v>117</v>
      </c>
      <c r="E139" s="64">
        <f>E132+E136</f>
        <v>6570.9500000000135</v>
      </c>
      <c r="F139" s="271"/>
      <c r="G139" s="25"/>
    </row>
    <row r="140" spans="2:7" ht="15.75" thickTop="1">
      <c r="B140" s="11"/>
      <c r="C140" s="22"/>
      <c r="E140" s="25"/>
      <c r="F140" s="25"/>
      <c r="G140" s="25"/>
    </row>
    <row r="141" spans="2:3" ht="15">
      <c r="B141" s="70" t="s">
        <v>116</v>
      </c>
      <c r="C141" s="1" t="s">
        <v>440</v>
      </c>
    </row>
    <row r="142" spans="2:3" ht="15">
      <c r="B142" s="70"/>
      <c r="C142" s="1" t="s">
        <v>368</v>
      </c>
    </row>
    <row r="143" spans="2:3" ht="15">
      <c r="B143" s="71" t="s">
        <v>117</v>
      </c>
      <c r="C143" s="1" t="s">
        <v>367</v>
      </c>
    </row>
    <row r="144" ht="15">
      <c r="C144" s="1" t="s">
        <v>357</v>
      </c>
    </row>
    <row r="145" spans="2:3" ht="15">
      <c r="B145" s="18" t="s">
        <v>118</v>
      </c>
      <c r="C145" s="1" t="s">
        <v>196</v>
      </c>
    </row>
    <row r="146" spans="3:5" ht="15">
      <c r="C146" s="1" t="s">
        <v>197</v>
      </c>
      <c r="E146"/>
    </row>
    <row r="147" spans="2:5" ht="15">
      <c r="B147" s="17" t="s">
        <v>334</v>
      </c>
      <c r="C147" s="1" t="s">
        <v>401</v>
      </c>
      <c r="E147"/>
    </row>
    <row r="148" spans="2:5" ht="15">
      <c r="B148" s="11"/>
      <c r="C148" s="1" t="s">
        <v>388</v>
      </c>
      <c r="E148"/>
    </row>
    <row r="149" spans="3:5" ht="15">
      <c r="C149" s="266" t="s">
        <v>444</v>
      </c>
      <c r="E149"/>
    </row>
    <row r="150" spans="5:7" ht="20.25">
      <c r="E150"/>
      <c r="G150" s="225" t="s">
        <v>301</v>
      </c>
    </row>
    <row r="151" spans="1:7" ht="15.75">
      <c r="A151" t="s">
        <v>384</v>
      </c>
      <c r="E151"/>
      <c r="G151" s="94" t="s">
        <v>149</v>
      </c>
    </row>
    <row r="152" ht="12.75">
      <c r="E152"/>
    </row>
    <row r="153" ht="12.75">
      <c r="E153"/>
    </row>
    <row r="154" ht="12.75">
      <c r="E154"/>
    </row>
    <row r="155" ht="12.75">
      <c r="E155"/>
    </row>
    <row r="156" ht="9" customHeight="1">
      <c r="E156"/>
    </row>
    <row r="157" ht="12.75">
      <c r="E157"/>
    </row>
    <row r="158" ht="12.75">
      <c r="E158"/>
    </row>
    <row r="159" ht="12.75">
      <c r="E159"/>
    </row>
    <row r="160" ht="12.75">
      <c r="E160"/>
    </row>
    <row r="161" ht="12.75">
      <c r="E161"/>
    </row>
    <row r="162" ht="12.75">
      <c r="E162"/>
    </row>
    <row r="163" ht="12.75">
      <c r="E163"/>
    </row>
    <row r="164" ht="12.75">
      <c r="E164"/>
    </row>
    <row r="165" ht="10.5" customHeight="1">
      <c r="E165"/>
    </row>
    <row r="166" ht="13.5" customHeight="1">
      <c r="E166"/>
    </row>
    <row r="167" ht="12.75">
      <c r="E167"/>
    </row>
    <row r="168" ht="12.75">
      <c r="E168"/>
    </row>
    <row r="169" ht="12.75">
      <c r="E169"/>
    </row>
    <row r="170" ht="12.75">
      <c r="E170"/>
    </row>
    <row r="171" ht="12.75">
      <c r="E171"/>
    </row>
    <row r="172" ht="12.75">
      <c r="E172"/>
    </row>
    <row r="173" ht="12.75">
      <c r="E173"/>
    </row>
    <row r="174" ht="12.75">
      <c r="E174"/>
    </row>
    <row r="175" ht="12.75">
      <c r="E175"/>
    </row>
    <row r="176" ht="12.75">
      <c r="E176"/>
    </row>
    <row r="177" ht="12.75">
      <c r="E177"/>
    </row>
    <row r="178" ht="12.75">
      <c r="E178"/>
    </row>
    <row r="179" ht="12.75">
      <c r="E179"/>
    </row>
    <row r="180" ht="12.75">
      <c r="E180"/>
    </row>
    <row r="181" ht="12.75">
      <c r="E181"/>
    </row>
    <row r="182" ht="12.75">
      <c r="E182"/>
    </row>
    <row r="183" ht="12.75">
      <c r="E183"/>
    </row>
    <row r="184" ht="12.75">
      <c r="E184"/>
    </row>
    <row r="185" ht="12.75">
      <c r="E185"/>
    </row>
    <row r="186" ht="12.75">
      <c r="E186"/>
    </row>
    <row r="187" ht="12.75">
      <c r="E187"/>
    </row>
    <row r="188" ht="12.75">
      <c r="E188"/>
    </row>
    <row r="189" ht="9.75" customHeight="1">
      <c r="E189"/>
    </row>
    <row r="190" ht="12.75">
      <c r="E190"/>
    </row>
    <row r="191" ht="12.75">
      <c r="E191"/>
    </row>
    <row r="192" ht="12.75">
      <c r="E192"/>
    </row>
    <row r="193" ht="12.75">
      <c r="E193"/>
    </row>
    <row r="194" ht="12.75">
      <c r="E194"/>
    </row>
    <row r="195" ht="12.75">
      <c r="E195"/>
    </row>
    <row r="196" ht="12.75">
      <c r="E196"/>
    </row>
    <row r="197" ht="12.75">
      <c r="E197"/>
    </row>
    <row r="198" ht="12.75">
      <c r="E198"/>
    </row>
    <row r="199" ht="12.75">
      <c r="E199"/>
    </row>
    <row r="200" ht="12.75">
      <c r="E200"/>
    </row>
    <row r="201" ht="12.75">
      <c r="E201"/>
    </row>
    <row r="202" ht="12.75">
      <c r="E202"/>
    </row>
    <row r="203" spans="4:5" ht="14.25">
      <c r="D203" s="11"/>
      <c r="E203"/>
    </row>
    <row r="204" spans="1:5" ht="14.25">
      <c r="A204" s="11"/>
      <c r="B204" s="11"/>
      <c r="C204" s="11"/>
      <c r="D204" s="11"/>
      <c r="E204" s="21"/>
    </row>
    <row r="205" spans="1:5" ht="14.25">
      <c r="A205" s="11"/>
      <c r="B205" s="11"/>
      <c r="C205" s="11"/>
      <c r="D205" s="11"/>
      <c r="E205" s="21"/>
    </row>
    <row r="206" spans="1:5" ht="14.25">
      <c r="A206" s="11"/>
      <c r="B206" s="11"/>
      <c r="C206" s="11"/>
      <c r="D206" s="11"/>
      <c r="E206" s="21"/>
    </row>
    <row r="207" spans="1:5" ht="14.25">
      <c r="A207" s="11"/>
      <c r="B207" s="11"/>
      <c r="C207" s="11"/>
      <c r="D207" s="11"/>
      <c r="E207" s="21"/>
    </row>
    <row r="208" spans="1:5" ht="14.25">
      <c r="A208" s="11"/>
      <c r="B208" s="11"/>
      <c r="C208" s="11"/>
      <c r="D208" s="11"/>
      <c r="E208" s="21"/>
    </row>
    <row r="209" spans="1:5" ht="14.25">
      <c r="A209" s="11"/>
      <c r="B209" s="11"/>
      <c r="C209" s="11"/>
      <c r="D209" s="11"/>
      <c r="E209" s="21"/>
    </row>
    <row r="210" spans="1:5" ht="14.25">
      <c r="A210" s="11"/>
      <c r="B210" s="11"/>
      <c r="C210" s="11"/>
      <c r="D210" s="11"/>
      <c r="E210" s="21"/>
    </row>
    <row r="211" spans="1:5" ht="14.25">
      <c r="A211" s="11"/>
      <c r="B211" s="11"/>
      <c r="C211" s="11"/>
      <c r="D211" s="11"/>
      <c r="E211" s="21"/>
    </row>
    <row r="212" spans="1:5" ht="14.25">
      <c r="A212" s="11"/>
      <c r="B212" s="11"/>
      <c r="C212" s="11"/>
      <c r="D212" s="11"/>
      <c r="E212" s="21"/>
    </row>
    <row r="213" spans="1:5" ht="14.25">
      <c r="A213" s="11"/>
      <c r="B213" s="11"/>
      <c r="C213" s="11"/>
      <c r="D213" s="11"/>
      <c r="E213" s="21"/>
    </row>
    <row r="214" spans="1:5" ht="14.25">
      <c r="A214" s="11"/>
      <c r="B214" s="11"/>
      <c r="C214" s="11"/>
      <c r="E214" s="21"/>
    </row>
  </sheetData>
  <sheetProtection password="CCE4" sheet="1" objects="1" scenarios="1"/>
  <mergeCells count="6">
    <mergeCell ref="A108:C108"/>
    <mergeCell ref="A13:C13"/>
    <mergeCell ref="A60:C60"/>
    <mergeCell ref="A3:G3"/>
    <mergeCell ref="A4:G4"/>
    <mergeCell ref="F6:G6"/>
  </mergeCells>
  <printOptions horizontalCentered="1" verticalCentered="1"/>
  <pageMargins left="0.25" right="0.25" top="0.33" bottom="0.24" header="0.5" footer="0.25"/>
  <pageSetup horizontalDpi="600" verticalDpi="600" orientation="portrait" scale="85"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I77"/>
  <sheetViews>
    <sheetView showGridLines="0" zoomScale="75" zoomScaleNormal="75" workbookViewId="0" topLeftCell="A1">
      <selection activeCell="F17" sqref="F16:F17"/>
    </sheetView>
  </sheetViews>
  <sheetFormatPr defaultColWidth="9.140625" defaultRowHeight="12.75"/>
  <cols>
    <col min="1" max="1" width="27.57421875" style="0" customWidth="1"/>
    <col min="2" max="2" width="3.28125" style="0" customWidth="1"/>
    <col min="3" max="3" width="26.140625" style="0" customWidth="1"/>
    <col min="4" max="4" width="12.7109375" style="0" customWidth="1"/>
    <col min="5" max="5" width="3.00390625" style="0" customWidth="1"/>
    <col min="6" max="6" width="24.57421875" style="0" customWidth="1"/>
    <col min="7" max="7" width="10.421875" style="0" customWidth="1"/>
    <col min="8" max="8" width="11.00390625" style="0" customWidth="1"/>
  </cols>
  <sheetData>
    <row r="1" ht="12.75">
      <c r="I1" s="4"/>
    </row>
    <row r="2" ht="18">
      <c r="A2" s="23" t="s">
        <v>0</v>
      </c>
    </row>
    <row r="3" ht="18">
      <c r="A3" s="23" t="s">
        <v>1</v>
      </c>
    </row>
    <row r="4" ht="18">
      <c r="A4" s="23" t="s">
        <v>465</v>
      </c>
    </row>
    <row r="5" ht="12.75">
      <c r="A5" s="36" t="s">
        <v>85</v>
      </c>
    </row>
    <row r="7" spans="1:8" ht="20.25">
      <c r="A7" s="420" t="s">
        <v>332</v>
      </c>
      <c r="B7" s="420"/>
      <c r="C7" s="420"/>
      <c r="D7" s="420"/>
      <c r="E7" s="420"/>
      <c r="F7" s="420"/>
      <c r="G7" s="420"/>
      <c r="H7" s="420"/>
    </row>
    <row r="9" ht="13.5" thickBot="1"/>
    <row r="10" spans="2:8" ht="21" customHeight="1" thickBot="1">
      <c r="B10" s="94" t="s">
        <v>3</v>
      </c>
      <c r="C10" s="348">
        <v>40091</v>
      </c>
      <c r="E10" s="22" t="s">
        <v>4</v>
      </c>
      <c r="F10" s="421" t="s">
        <v>469</v>
      </c>
      <c r="G10" s="422"/>
      <c r="H10" s="423"/>
    </row>
    <row r="11" spans="1:9" ht="13.5" thickBot="1">
      <c r="A11" s="2"/>
      <c r="B11" s="2"/>
      <c r="C11" s="2"/>
      <c r="D11" s="2"/>
      <c r="E11" s="2"/>
      <c r="F11" s="2"/>
      <c r="G11" s="2"/>
      <c r="H11" s="2"/>
      <c r="I11" s="2"/>
    </row>
    <row r="12" spans="1:9" s="159" customFormat="1" ht="16.5" thickBot="1">
      <c r="A12" s="218" t="s">
        <v>371</v>
      </c>
      <c r="B12" s="167"/>
      <c r="C12" s="167"/>
      <c r="D12" s="167"/>
      <c r="E12" s="167"/>
      <c r="F12" s="167"/>
      <c r="G12" s="167"/>
      <c r="H12" s="167"/>
      <c r="I12" s="167"/>
    </row>
    <row r="13" spans="1:9" s="159" customFormat="1" ht="15.75">
      <c r="A13" s="168"/>
      <c r="B13" s="167"/>
      <c r="C13" s="167"/>
      <c r="D13" s="167"/>
      <c r="E13" s="167"/>
      <c r="F13" s="167"/>
      <c r="G13" s="167"/>
      <c r="H13" s="167"/>
      <c r="I13" s="167"/>
    </row>
    <row r="14" spans="1:3" s="3" customFormat="1" ht="15">
      <c r="A14" s="159" t="s">
        <v>404</v>
      </c>
      <c r="C14" s="288"/>
    </row>
    <row r="15" ht="15">
      <c r="A15" s="159" t="s">
        <v>249</v>
      </c>
    </row>
    <row r="16" ht="15">
      <c r="A16" s="159"/>
    </row>
    <row r="17" ht="6.75" customHeight="1"/>
    <row r="18" spans="1:8" ht="28.5" customHeight="1">
      <c r="A18" s="290"/>
      <c r="B18" s="300"/>
      <c r="C18" s="173"/>
      <c r="D18" s="5"/>
      <c r="E18" s="6"/>
      <c r="F18" s="289"/>
      <c r="G18" s="293"/>
      <c r="H18" s="295"/>
    </row>
    <row r="19" spans="1:6" ht="12.75">
      <c r="A19" s="165" t="s">
        <v>5</v>
      </c>
      <c r="B19" s="6"/>
      <c r="D19" s="6"/>
      <c r="E19" s="6"/>
      <c r="F19" s="165" t="s">
        <v>6</v>
      </c>
    </row>
    <row r="20" spans="1:6" ht="15.75" customHeight="1">
      <c r="A20" s="6"/>
      <c r="B20" s="6"/>
      <c r="C20" s="6"/>
      <c r="D20" s="6"/>
      <c r="E20" s="6"/>
      <c r="F20" s="6"/>
    </row>
    <row r="21" spans="1:7" ht="30" customHeight="1">
      <c r="A21" s="294"/>
      <c r="B21" s="6"/>
      <c r="C21" s="299"/>
      <c r="D21" s="296"/>
      <c r="E21" s="6"/>
      <c r="F21" s="291"/>
      <c r="G21" s="292"/>
    </row>
    <row r="22" spans="1:6" ht="12.75">
      <c r="A22" s="165" t="s">
        <v>7</v>
      </c>
      <c r="B22" s="6"/>
      <c r="C22" s="165" t="s">
        <v>243</v>
      </c>
      <c r="D22" s="6"/>
      <c r="E22" s="6"/>
      <c r="F22" s="165" t="s">
        <v>242</v>
      </c>
    </row>
    <row r="23" spans="1:6" ht="7.5" customHeight="1">
      <c r="A23" s="6"/>
      <c r="B23" s="6"/>
      <c r="C23" s="6"/>
      <c r="D23" s="6"/>
      <c r="E23" s="6"/>
      <c r="F23" s="6"/>
    </row>
    <row r="24" spans="1:6" ht="7.5" customHeight="1">
      <c r="A24" s="6"/>
      <c r="B24" s="6"/>
      <c r="C24" s="6"/>
      <c r="D24" s="6"/>
      <c r="E24" s="6"/>
      <c r="F24" s="6"/>
    </row>
    <row r="25" spans="1:7" ht="21" customHeight="1">
      <c r="A25" s="166"/>
      <c r="B25" s="166"/>
      <c r="C25" s="166"/>
      <c r="D25" s="6"/>
      <c r="E25" s="6"/>
      <c r="F25" s="298"/>
      <c r="G25" s="297"/>
    </row>
    <row r="26" spans="1:6" ht="15.75" customHeight="1">
      <c r="A26" s="165" t="s">
        <v>248</v>
      </c>
      <c r="F26" s="4" t="s">
        <v>8</v>
      </c>
    </row>
    <row r="27" spans="1:9" ht="12.75" customHeight="1" thickBot="1">
      <c r="A27" s="2"/>
      <c r="B27" s="2"/>
      <c r="C27" s="2"/>
      <c r="D27" s="2"/>
      <c r="E27" s="2"/>
      <c r="F27" s="2"/>
      <c r="G27" s="2"/>
      <c r="H27" s="2"/>
      <c r="I27" s="2"/>
    </row>
    <row r="28" spans="1:9" ht="16.5" customHeight="1" thickBot="1">
      <c r="A28" s="218" t="s">
        <v>365</v>
      </c>
      <c r="B28" s="260"/>
      <c r="C28" s="66"/>
      <c r="D28" s="66"/>
      <c r="E28" s="66"/>
      <c r="F28" s="66"/>
      <c r="G28" s="66"/>
      <c r="H28" s="66"/>
      <c r="I28" s="66"/>
    </row>
    <row r="29" spans="1:9" ht="16.5" customHeight="1">
      <c r="A29" s="168"/>
      <c r="B29" s="134"/>
      <c r="C29" s="66"/>
      <c r="D29" s="66"/>
      <c r="E29" s="66"/>
      <c r="F29" s="66"/>
      <c r="G29" s="66"/>
      <c r="H29" s="66"/>
      <c r="I29" s="66"/>
    </row>
    <row r="30" spans="1:8" s="3" customFormat="1" ht="13.5" customHeight="1">
      <c r="A30" s="159" t="s">
        <v>250</v>
      </c>
      <c r="B30" s="159"/>
      <c r="C30" s="159"/>
      <c r="D30" s="159"/>
      <c r="E30" s="159"/>
      <c r="F30" s="159"/>
      <c r="G30" s="159"/>
      <c r="H30" s="159"/>
    </row>
    <row r="31" spans="1:8" ht="15">
      <c r="A31" s="159" t="s">
        <v>405</v>
      </c>
      <c r="B31" s="159"/>
      <c r="C31" s="159"/>
      <c r="D31" s="159"/>
      <c r="E31" s="159"/>
      <c r="F31" s="159"/>
      <c r="G31" s="159"/>
      <c r="H31" s="159"/>
    </row>
    <row r="32" spans="1:8" ht="12.75" customHeight="1">
      <c r="A32" s="159"/>
      <c r="B32" s="159"/>
      <c r="C32" s="159"/>
      <c r="D32" s="159"/>
      <c r="E32" s="159"/>
      <c r="F32" s="159"/>
      <c r="G32" s="159"/>
      <c r="H32" s="159"/>
    </row>
    <row r="33" spans="1:8" ht="14.25" customHeight="1">
      <c r="A33" s="159"/>
      <c r="B33" s="159"/>
      <c r="C33" s="159"/>
      <c r="D33" s="159"/>
      <c r="E33" s="159"/>
      <c r="F33" s="159"/>
      <c r="G33" s="159"/>
      <c r="H33" s="159"/>
    </row>
    <row r="34" spans="1:8" ht="14.25" customHeight="1">
      <c r="A34" s="159"/>
      <c r="B34" s="159"/>
      <c r="C34" s="159"/>
      <c r="D34" s="159"/>
      <c r="E34" s="159"/>
      <c r="F34" s="159"/>
      <c r="G34" s="159"/>
      <c r="H34" s="159"/>
    </row>
    <row r="35" ht="6" customHeight="1"/>
    <row r="36" spans="1:7" ht="27.75" customHeight="1">
      <c r="A36" s="289"/>
      <c r="B36" s="301"/>
      <c r="C36" s="302"/>
      <c r="D36" s="174"/>
      <c r="E36" s="6"/>
      <c r="F36" s="291"/>
      <c r="G36" s="292"/>
    </row>
    <row r="37" spans="1:6" ht="12.75">
      <c r="A37" s="165" t="s">
        <v>9</v>
      </c>
      <c r="B37" s="6"/>
      <c r="D37" s="6"/>
      <c r="E37" s="6"/>
      <c r="F37" s="165" t="s">
        <v>6</v>
      </c>
    </row>
    <row r="38" spans="1:6" ht="12.75" customHeight="1">
      <c r="A38" s="6"/>
      <c r="B38" s="6"/>
      <c r="C38" s="6"/>
      <c r="D38" s="6"/>
      <c r="E38" s="6"/>
      <c r="F38" s="6"/>
    </row>
    <row r="39" spans="1:7" ht="27.75" customHeight="1">
      <c r="A39" s="303"/>
      <c r="B39" s="6"/>
      <c r="C39" s="289"/>
      <c r="D39" s="302"/>
      <c r="E39" s="6"/>
      <c r="F39" s="291"/>
      <c r="G39" s="292"/>
    </row>
    <row r="40" spans="1:6" ht="12.75">
      <c r="A40" s="165" t="s">
        <v>7</v>
      </c>
      <c r="B40" s="6"/>
      <c r="C40" s="165" t="s">
        <v>243</v>
      </c>
      <c r="D40" s="6"/>
      <c r="E40" s="6"/>
      <c r="F40" s="165" t="s">
        <v>242</v>
      </c>
    </row>
    <row r="41" spans="1:6" ht="12.75">
      <c r="A41" s="165"/>
      <c r="B41" s="6"/>
      <c r="C41" s="165"/>
      <c r="D41" s="6"/>
      <c r="E41" s="6"/>
      <c r="F41" s="165"/>
    </row>
    <row r="42" spans="1:6" ht="12.75">
      <c r="A42" s="165"/>
      <c r="B42" s="6"/>
      <c r="C42" s="165"/>
      <c r="D42" s="6"/>
      <c r="E42" s="6"/>
      <c r="F42" s="165"/>
    </row>
    <row r="43" spans="1:7" ht="18" customHeight="1">
      <c r="A43" s="166"/>
      <c r="B43" s="166"/>
      <c r="C43" s="166"/>
      <c r="D43" s="6"/>
      <c r="E43" s="6"/>
      <c r="F43" s="298"/>
      <c r="G43" s="304"/>
    </row>
    <row r="44" spans="1:6" ht="15" customHeight="1">
      <c r="A44" s="165" t="s">
        <v>248</v>
      </c>
      <c r="B44" s="6"/>
      <c r="C44" s="6"/>
      <c r="D44" s="6"/>
      <c r="E44" s="6"/>
      <c r="F44" s="165" t="s">
        <v>8</v>
      </c>
    </row>
    <row r="45" spans="1:8" ht="13.5" thickBot="1">
      <c r="A45" s="164"/>
      <c r="B45" s="164"/>
      <c r="C45" s="164"/>
      <c r="D45" s="164"/>
      <c r="E45" s="164"/>
      <c r="F45" s="164"/>
      <c r="G45" s="2"/>
      <c r="H45" s="2"/>
    </row>
    <row r="46" spans="1:6" ht="16.5" thickBot="1">
      <c r="A46" s="218" t="s">
        <v>366</v>
      </c>
      <c r="B46" s="6"/>
      <c r="C46" s="6"/>
      <c r="D46" s="6"/>
      <c r="E46" s="6"/>
      <c r="F46" s="6"/>
    </row>
    <row r="47" spans="1:6" ht="13.5" thickBot="1">
      <c r="A47" s="6"/>
      <c r="B47" s="6"/>
      <c r="C47" s="6"/>
      <c r="D47" s="6"/>
      <c r="E47" s="305"/>
      <c r="F47" s="165" t="s">
        <v>411</v>
      </c>
    </row>
    <row r="48" spans="1:6" ht="13.5" thickBot="1">
      <c r="A48" s="170" t="s">
        <v>369</v>
      </c>
      <c r="B48" s="6"/>
      <c r="C48" s="6"/>
      <c r="D48" s="165"/>
      <c r="F48" s="163"/>
    </row>
    <row r="49" spans="1:6" ht="13.5" thickBot="1">
      <c r="A49" s="6"/>
      <c r="B49" s="6"/>
      <c r="C49" s="6"/>
      <c r="D49" s="6"/>
      <c r="E49" s="305"/>
      <c r="F49" s="165" t="s">
        <v>412</v>
      </c>
    </row>
    <row r="50" ht="12.75">
      <c r="A50" s="170" t="s">
        <v>370</v>
      </c>
    </row>
    <row r="51" ht="13.5" thickBot="1">
      <c r="A51" s="6"/>
    </row>
    <row r="52" spans="1:6" ht="12.75" customHeight="1" thickBot="1">
      <c r="A52" s="6"/>
      <c r="B52" s="305"/>
      <c r="C52" s="165" t="s">
        <v>10</v>
      </c>
      <c r="D52" s="6"/>
      <c r="E52" s="6"/>
      <c r="F52" s="163"/>
    </row>
    <row r="53" spans="1:8" ht="12.75" customHeight="1" thickBot="1">
      <c r="A53" s="6"/>
      <c r="B53" s="164"/>
      <c r="C53" s="6"/>
      <c r="D53" s="306"/>
      <c r="E53" s="307"/>
      <c r="F53" s="307"/>
      <c r="G53" s="307"/>
      <c r="H53" s="307"/>
    </row>
    <row r="54" spans="1:8" ht="12.75" customHeight="1" thickBot="1">
      <c r="A54" s="6"/>
      <c r="B54" s="305"/>
      <c r="C54" s="165" t="s">
        <v>251</v>
      </c>
      <c r="D54" s="162"/>
      <c r="E54" s="162"/>
      <c r="F54" s="162"/>
      <c r="G54" s="308"/>
      <c r="H54" s="308"/>
    </row>
    <row r="55" spans="1:6" ht="12.75" customHeight="1" thickBot="1">
      <c r="A55" s="6"/>
      <c r="B55" s="169"/>
      <c r="C55" s="163"/>
      <c r="D55" s="169"/>
      <c r="E55" s="169"/>
      <c r="F55" s="169"/>
    </row>
    <row r="56" spans="1:6" ht="12" customHeight="1" thickBot="1">
      <c r="A56" s="6"/>
      <c r="B56" s="305"/>
      <c r="C56" s="165" t="s">
        <v>11</v>
      </c>
      <c r="D56" s="169"/>
      <c r="E56" s="169"/>
      <c r="F56" s="169"/>
    </row>
    <row r="57" spans="1:8" ht="12.75" customHeight="1" thickBot="1">
      <c r="A57" s="2"/>
      <c r="B57" s="2"/>
      <c r="C57" s="2"/>
      <c r="D57" s="2"/>
      <c r="E57" s="2"/>
      <c r="F57" s="2"/>
      <c r="G57" s="2"/>
      <c r="H57" s="2"/>
    </row>
    <row r="58" spans="1:3" ht="16.5" customHeight="1" thickBot="1">
      <c r="A58" s="219" t="s">
        <v>400</v>
      </c>
      <c r="B58" s="220"/>
      <c r="C58" s="221"/>
    </row>
    <row r="59" spans="2:8" ht="13.5" thickBot="1">
      <c r="B59" s="7"/>
      <c r="C59" s="7"/>
      <c r="D59" s="7"/>
      <c r="E59" s="309"/>
      <c r="F59" s="217" t="s">
        <v>411</v>
      </c>
      <c r="G59" s="7"/>
      <c r="H59" s="7"/>
    </row>
    <row r="60" spans="1:6" ht="15.75" customHeight="1" thickBot="1">
      <c r="A60" s="93" t="s">
        <v>398</v>
      </c>
      <c r="F60" s="217"/>
    </row>
    <row r="61" spans="5:6" ht="13.5" thickBot="1">
      <c r="E61" s="282"/>
      <c r="F61" s="4" t="s">
        <v>412</v>
      </c>
    </row>
    <row r="62" ht="12.75">
      <c r="A62" s="93" t="s">
        <v>383</v>
      </c>
    </row>
    <row r="63" spans="1:8" ht="12.75">
      <c r="A63" s="170" t="s">
        <v>399</v>
      </c>
      <c r="B63" s="6"/>
      <c r="C63" s="6"/>
      <c r="D63" s="6"/>
      <c r="E63" s="5"/>
      <c r="F63" s="169"/>
      <c r="G63" s="5"/>
      <c r="H63" s="5"/>
    </row>
    <row r="64" spans="1:8" ht="13.5" thickBot="1">
      <c r="A64" s="165"/>
      <c r="B64" s="6"/>
      <c r="C64" s="6"/>
      <c r="D64" s="306"/>
      <c r="E64" s="169"/>
      <c r="F64" s="169"/>
      <c r="G64" s="169"/>
      <c r="H64" s="169"/>
    </row>
    <row r="65" spans="2:8" ht="13.5" thickBot="1">
      <c r="B65" s="282"/>
      <c r="C65" s="349" t="s">
        <v>240</v>
      </c>
      <c r="D65" s="162"/>
      <c r="E65" s="162"/>
      <c r="F65" s="162"/>
      <c r="G65" s="162"/>
      <c r="H65" s="162"/>
    </row>
    <row r="66" spans="3:8" ht="13.5" thickBot="1">
      <c r="C66" s="8"/>
      <c r="D66" s="307"/>
      <c r="E66" s="307"/>
      <c r="F66" s="307"/>
      <c r="G66" s="307"/>
      <c r="H66" s="307"/>
    </row>
    <row r="67" spans="2:8" ht="13.5" thickBot="1">
      <c r="B67" s="282"/>
      <c r="C67" s="217" t="s">
        <v>380</v>
      </c>
      <c r="D67" s="308"/>
      <c r="E67" s="308"/>
      <c r="F67" s="308"/>
      <c r="G67" s="308"/>
      <c r="H67" s="308"/>
    </row>
    <row r="68" spans="3:8" ht="13.5" thickBot="1">
      <c r="C68" s="8"/>
      <c r="D68" s="307"/>
      <c r="E68" s="307"/>
      <c r="F68" s="307"/>
      <c r="G68" s="307"/>
      <c r="H68" s="307"/>
    </row>
    <row r="69" spans="2:8" ht="13.5" thickBot="1">
      <c r="B69" s="282"/>
      <c r="C69" s="350" t="s">
        <v>381</v>
      </c>
      <c r="D69" s="351"/>
      <c r="E69" s="308"/>
      <c r="F69" s="308"/>
      <c r="G69" s="308"/>
      <c r="H69" s="308"/>
    </row>
    <row r="70" spans="3:8" ht="13.5" thickBot="1">
      <c r="C70" s="8"/>
      <c r="D70" s="307"/>
      <c r="E70" s="307"/>
      <c r="F70" s="307"/>
      <c r="G70" s="307"/>
      <c r="H70" s="307"/>
    </row>
    <row r="71" spans="2:8" ht="13.5" thickBot="1">
      <c r="B71" s="282"/>
      <c r="C71" s="352" t="s">
        <v>241</v>
      </c>
      <c r="D71" s="308"/>
      <c r="E71" s="308"/>
      <c r="F71" s="308"/>
      <c r="G71" s="308"/>
      <c r="H71" s="308"/>
    </row>
    <row r="72" spans="1:8" ht="15.75">
      <c r="A72" s="27"/>
      <c r="D72" s="307"/>
      <c r="E72" s="307"/>
      <c r="F72" s="307"/>
      <c r="G72" s="307"/>
      <c r="H72" s="307"/>
    </row>
    <row r="73" spans="1:8" ht="12.75">
      <c r="A73" s="28"/>
      <c r="D73" s="307"/>
      <c r="E73" s="307"/>
      <c r="F73" s="307"/>
      <c r="G73" s="307"/>
      <c r="H73" s="307"/>
    </row>
    <row r="74" spans="4:8" ht="15.75" customHeight="1">
      <c r="D74" s="307"/>
      <c r="E74" s="307"/>
      <c r="F74" s="307"/>
      <c r="G74" s="307"/>
      <c r="H74" s="307"/>
    </row>
    <row r="75" spans="4:8" ht="17.25" customHeight="1">
      <c r="D75" s="307"/>
      <c r="E75" s="307"/>
      <c r="F75" s="307"/>
      <c r="G75" s="307"/>
      <c r="H75" s="307"/>
    </row>
    <row r="76" spans="1:8" ht="7.5" customHeight="1" thickBot="1">
      <c r="A76" s="2"/>
      <c r="B76" s="2"/>
      <c r="C76" s="2"/>
      <c r="D76" s="2"/>
      <c r="E76" s="2"/>
      <c r="F76" s="2"/>
      <c r="G76" s="2"/>
      <c r="H76" s="2"/>
    </row>
    <row r="77" ht="12.75">
      <c r="A77" t="s">
        <v>384</v>
      </c>
    </row>
  </sheetData>
  <sheetProtection password="CCE4" sheet="1" objects="1" scenarios="1"/>
  <mergeCells count="2">
    <mergeCell ref="A7:H7"/>
    <mergeCell ref="F10:H10"/>
  </mergeCells>
  <printOptions horizontalCentered="1" verticalCentered="1"/>
  <pageMargins left="0" right="0" top="0.53" bottom="0.56" header="0.5" footer="0.5"/>
  <pageSetup fitToHeight="1" fitToWidth="1" horizontalDpi="600" verticalDpi="600" orientation="portrait" scale="64" r:id="rId4"/>
  <rowBreaks count="1" manualBreakCount="1">
    <brk id="1" max="65535" man="1"/>
  </rowBreaks>
  <drawing r:id="rId3"/>
  <legacyDrawing r:id="rId2"/>
</worksheet>
</file>

<file path=xl/worksheets/sheet11.xml><?xml version="1.0" encoding="utf-8"?>
<worksheet xmlns="http://schemas.openxmlformats.org/spreadsheetml/2006/main" xmlns:r="http://schemas.openxmlformats.org/officeDocument/2006/relationships">
  <dimension ref="A4:E56"/>
  <sheetViews>
    <sheetView showGridLines="0" workbookViewId="0" topLeftCell="A41">
      <selection activeCell="D42" sqref="D42"/>
    </sheetView>
  </sheetViews>
  <sheetFormatPr defaultColWidth="9.140625" defaultRowHeight="12.75"/>
  <cols>
    <col min="1" max="1" width="4.00390625" style="0" customWidth="1"/>
    <col min="2" max="2" width="4.421875" style="0" customWidth="1"/>
    <col min="3" max="3" width="3.00390625" style="0" customWidth="1"/>
    <col min="4" max="4" width="70.421875" style="0" customWidth="1"/>
  </cols>
  <sheetData>
    <row r="4" ht="12.75">
      <c r="D4" s="66"/>
    </row>
    <row r="5" ht="20.25">
      <c r="D5" s="160" t="s">
        <v>153</v>
      </c>
    </row>
    <row r="6" ht="13.5" thickBot="1"/>
    <row r="7" spans="2:4" ht="24" thickBot="1">
      <c r="B7" s="87" t="s">
        <v>98</v>
      </c>
      <c r="D7" s="158" t="s">
        <v>239</v>
      </c>
    </row>
    <row r="8" spans="2:4" ht="15">
      <c r="B8" s="161"/>
      <c r="D8" s="171" t="s">
        <v>252</v>
      </c>
    </row>
    <row r="9" spans="2:4" ht="15.75" thickBot="1">
      <c r="B9" s="161"/>
      <c r="D9" s="171"/>
    </row>
    <row r="10" spans="2:4" ht="16.5" thickBot="1">
      <c r="B10" s="161"/>
      <c r="C10" s="33" t="s">
        <v>4</v>
      </c>
      <c r="D10" s="284"/>
    </row>
    <row r="11" ht="13.5" thickBot="1">
      <c r="D11" s="18"/>
    </row>
    <row r="12" spans="2:4" ht="13.5" thickBot="1">
      <c r="B12" s="353"/>
      <c r="D12" t="s">
        <v>364</v>
      </c>
    </row>
    <row r="13" ht="12.75">
      <c r="B13" s="66"/>
    </row>
    <row r="14" spans="2:5" ht="13.5" thickBot="1">
      <c r="B14" s="200"/>
      <c r="C14" s="201"/>
      <c r="D14" s="208" t="s">
        <v>329</v>
      </c>
      <c r="E14" s="202"/>
    </row>
    <row r="15" spans="1:5" ht="13.5" thickBot="1">
      <c r="A15" s="66"/>
      <c r="B15" s="353"/>
      <c r="C15" s="66"/>
      <c r="D15" s="209" t="s">
        <v>330</v>
      </c>
      <c r="E15" s="204"/>
    </row>
    <row r="16" spans="1:5" ht="12.75">
      <c r="A16" s="66"/>
      <c r="B16" s="203"/>
      <c r="C16" s="66"/>
      <c r="D16" s="66" t="s">
        <v>375</v>
      </c>
      <c r="E16" s="204"/>
    </row>
    <row r="17" spans="1:5" ht="13.5" thickBot="1">
      <c r="A17" s="66"/>
      <c r="B17" s="203"/>
      <c r="C17" s="66"/>
      <c r="D17" s="161" t="s">
        <v>302</v>
      </c>
      <c r="E17" s="204"/>
    </row>
    <row r="18" spans="1:5" ht="13.5" thickBot="1">
      <c r="A18" s="66"/>
      <c r="B18" s="353"/>
      <c r="C18" s="66"/>
      <c r="D18" s="209" t="s">
        <v>331</v>
      </c>
      <c r="E18" s="204"/>
    </row>
    <row r="19" spans="1:5" ht="12.75">
      <c r="A19" s="66"/>
      <c r="B19" s="203"/>
      <c r="C19" s="66"/>
      <c r="D19" s="66" t="s">
        <v>377</v>
      </c>
      <c r="E19" s="204"/>
    </row>
    <row r="20" spans="1:5" ht="13.5" thickBot="1">
      <c r="A20" s="66"/>
      <c r="B20" s="203"/>
      <c r="C20" s="66"/>
      <c r="D20" s="66" t="s">
        <v>376</v>
      </c>
      <c r="E20" s="204"/>
    </row>
    <row r="21" spans="1:5" ht="13.5" thickBot="1">
      <c r="A21" s="66"/>
      <c r="B21" s="203"/>
      <c r="C21" s="353"/>
      <c r="D21" s="66" t="s">
        <v>378</v>
      </c>
      <c r="E21" s="205" t="s">
        <v>85</v>
      </c>
    </row>
    <row r="22" spans="1:5" ht="12.75">
      <c r="A22" s="66"/>
      <c r="B22" s="203"/>
      <c r="C22" s="66"/>
      <c r="D22" s="285"/>
      <c r="E22" s="204"/>
    </row>
    <row r="23" spans="1:5" ht="12.75">
      <c r="A23" s="66"/>
      <c r="B23" s="203"/>
      <c r="C23" s="66"/>
      <c r="D23" s="286"/>
      <c r="E23" s="204"/>
    </row>
    <row r="24" spans="1:5" ht="12.75">
      <c r="A24" s="66"/>
      <c r="B24" s="203"/>
      <c r="C24" s="66"/>
      <c r="D24" s="286"/>
      <c r="E24" s="204"/>
    </row>
    <row r="25" spans="1:5" ht="12.75">
      <c r="A25" s="66"/>
      <c r="B25" s="203"/>
      <c r="C25" s="66"/>
      <c r="D25" s="286"/>
      <c r="E25" s="204"/>
    </row>
    <row r="26" spans="1:5" ht="12.75">
      <c r="A26" s="66"/>
      <c r="B26" s="206"/>
      <c r="C26" s="129"/>
      <c r="D26" s="287"/>
      <c r="E26" s="207"/>
    </row>
    <row r="27" ht="13.5" thickBot="1"/>
    <row r="28" spans="2:4" ht="13.5" thickBot="1">
      <c r="B28" s="353"/>
      <c r="D28" t="s">
        <v>455</v>
      </c>
    </row>
    <row r="29" ht="13.5" thickBot="1"/>
    <row r="30" spans="2:4" ht="13.5" thickBot="1">
      <c r="B30" s="353"/>
      <c r="D30" t="s">
        <v>456</v>
      </c>
    </row>
    <row r="31" ht="13.5" thickBot="1"/>
    <row r="32" spans="2:4" ht="13.5" thickBot="1">
      <c r="B32" s="353"/>
      <c r="D32" t="s">
        <v>457</v>
      </c>
    </row>
    <row r="33" ht="13.5" thickBot="1">
      <c r="B33" s="157"/>
    </row>
    <row r="34" spans="2:4" ht="13.5" thickBot="1">
      <c r="B34" s="353"/>
      <c r="D34" t="s">
        <v>458</v>
      </c>
    </row>
    <row r="35" ht="13.5" thickBot="1">
      <c r="B35" s="157"/>
    </row>
    <row r="36" spans="2:4" ht="13.5" thickBot="1">
      <c r="B36" s="353"/>
      <c r="D36" t="s">
        <v>459</v>
      </c>
    </row>
    <row r="37" ht="13.5" thickBot="1">
      <c r="B37" s="157"/>
    </row>
    <row r="38" spans="2:4" ht="13.5" thickBot="1">
      <c r="B38" s="353"/>
      <c r="D38" t="s">
        <v>460</v>
      </c>
    </row>
    <row r="39" ht="13.5" thickBot="1">
      <c r="B39" s="157"/>
    </row>
    <row r="40" spans="2:4" ht="13.5" thickBot="1">
      <c r="B40" s="353"/>
      <c r="D40" t="s">
        <v>461</v>
      </c>
    </row>
    <row r="41" ht="13.5" thickBot="1"/>
    <row r="42" spans="2:4" ht="13.5" thickBot="1">
      <c r="B42" s="353"/>
      <c r="D42" t="s">
        <v>462</v>
      </c>
    </row>
    <row r="43" ht="13.5" thickBot="1"/>
    <row r="44" spans="2:4" ht="13.5" thickBot="1">
      <c r="B44" s="353"/>
      <c r="D44" t="s">
        <v>463</v>
      </c>
    </row>
    <row r="45" ht="13.5" thickBot="1">
      <c r="B45" s="368"/>
    </row>
    <row r="46" spans="2:4" ht="13.5" thickBot="1">
      <c r="B46" s="353"/>
      <c r="D46" t="s">
        <v>468</v>
      </c>
    </row>
    <row r="48" spans="2:4" ht="12.75">
      <c r="B48" s="369"/>
      <c r="D48" s="261" t="s">
        <v>244</v>
      </c>
    </row>
    <row r="49" ht="12.75">
      <c r="D49" s="93" t="s">
        <v>247</v>
      </c>
    </row>
    <row r="50" ht="12.75">
      <c r="D50" t="s">
        <v>464</v>
      </c>
    </row>
    <row r="51" ht="12.75">
      <c r="D51" t="s">
        <v>413</v>
      </c>
    </row>
    <row r="52" ht="12.75">
      <c r="D52" t="s">
        <v>2</v>
      </c>
    </row>
    <row r="53" ht="12.75">
      <c r="D53" t="s">
        <v>245</v>
      </c>
    </row>
    <row r="54" ht="12.75">
      <c r="D54" t="s">
        <v>246</v>
      </c>
    </row>
    <row r="56" ht="15">
      <c r="B56" s="31" t="s">
        <v>379</v>
      </c>
    </row>
  </sheetData>
  <printOptions/>
  <pageMargins left="0.5" right="0.25" top="0.5" bottom="0.5" header="0.5" footer="0.5"/>
  <pageSetup horizontalDpi="300" verticalDpi="300" orientation="portrait" scale="95" r:id="rId4"/>
  <drawing r:id="rId3"/>
  <legacyDrawing r:id="rId2"/>
</worksheet>
</file>

<file path=xl/worksheets/sheet2.xml><?xml version="1.0" encoding="utf-8"?>
<worksheet xmlns="http://schemas.openxmlformats.org/spreadsheetml/2006/main" xmlns:r="http://schemas.openxmlformats.org/officeDocument/2006/relationships">
  <dimension ref="A1:I60"/>
  <sheetViews>
    <sheetView showGridLines="0" zoomScale="65" zoomScaleNormal="65" workbookViewId="0" topLeftCell="A15">
      <selection activeCell="G15" sqref="G15"/>
    </sheetView>
  </sheetViews>
  <sheetFormatPr defaultColWidth="9.140625" defaultRowHeight="12.75"/>
  <cols>
    <col min="1" max="1" width="7.421875" style="0" customWidth="1"/>
    <col min="2" max="2" width="4.8515625" style="0" customWidth="1"/>
    <col min="3" max="3" width="20.57421875" style="0" customWidth="1"/>
    <col min="4" max="4" width="41.421875" style="0" customWidth="1"/>
    <col min="5" max="5" width="10.00390625" style="0" customWidth="1"/>
    <col min="6" max="6" width="18.7109375" style="19" customWidth="1"/>
    <col min="7" max="9" width="18.7109375" style="0" customWidth="1"/>
  </cols>
  <sheetData>
    <row r="1" spans="2:9" ht="18.75" customHeight="1" thickBot="1" thickTop="1">
      <c r="B1" s="1" t="s">
        <v>99</v>
      </c>
      <c r="D1" s="105" t="str">
        <f>'General Info'!F10</f>
        <v>New South Wales Section</v>
      </c>
      <c r="E1" s="47"/>
      <c r="F1" s="22" t="s">
        <v>3</v>
      </c>
      <c r="G1" s="106">
        <f>'General Info'!C10</f>
        <v>40091</v>
      </c>
      <c r="H1" s="32"/>
      <c r="I1" s="191" t="s">
        <v>300</v>
      </c>
    </row>
    <row r="2" spans="1:5" ht="15" thickTop="1">
      <c r="A2" s="11"/>
      <c r="B2" s="11"/>
      <c r="C2" s="11"/>
      <c r="D2" s="11"/>
      <c r="E2" s="11"/>
    </row>
    <row r="3" spans="1:9" ht="18.75" thickBot="1">
      <c r="A3" s="38"/>
      <c r="B3" s="386" t="str">
        <f>'Schedule I'!A3</f>
        <v>IEEE FINANCIAL REPORT FOR THE YEAR ENDING 31 DECEMBER 2001</v>
      </c>
      <c r="C3" s="386"/>
      <c r="D3" s="386"/>
      <c r="E3" s="386"/>
      <c r="F3" s="386"/>
      <c r="G3" s="386"/>
      <c r="H3" s="386"/>
      <c r="I3" s="386"/>
    </row>
    <row r="4" spans="1:9" ht="18.75" thickBot="1">
      <c r="A4" s="12"/>
      <c r="B4" s="378" t="s">
        <v>121</v>
      </c>
      <c r="C4" s="379"/>
      <c r="D4" s="379"/>
      <c r="E4" s="379"/>
      <c r="F4" s="379"/>
      <c r="G4" s="379"/>
      <c r="H4" s="379"/>
      <c r="I4" s="370"/>
    </row>
    <row r="5" spans="1:8" ht="18">
      <c r="A5" s="12"/>
      <c r="B5" s="50"/>
      <c r="C5" s="50"/>
      <c r="D5" s="50"/>
      <c r="E5" s="50"/>
      <c r="F5" s="50"/>
      <c r="G5" s="50"/>
      <c r="H5" s="50"/>
    </row>
    <row r="6" spans="1:8" ht="18.75" thickBot="1">
      <c r="A6" s="12"/>
      <c r="B6" s="50"/>
      <c r="C6" s="50"/>
      <c r="D6" s="50"/>
      <c r="E6" s="50"/>
      <c r="F6" s="50"/>
      <c r="G6" s="50"/>
      <c r="H6" s="50"/>
    </row>
    <row r="7" spans="1:9" ht="18.75" thickBot="1">
      <c r="A7" s="12"/>
      <c r="B7" s="50"/>
      <c r="C7" s="50"/>
      <c r="D7" s="50"/>
      <c r="E7" s="85" t="s">
        <v>85</v>
      </c>
      <c r="F7" s="50" t="s">
        <v>119</v>
      </c>
      <c r="G7" s="310" t="str">
        <f>+'Schedule I'!F6</f>
        <v>Australian Dollars</v>
      </c>
      <c r="H7" s="311"/>
      <c r="I7" s="100"/>
    </row>
    <row r="8" spans="1:5" ht="15">
      <c r="A8" s="12"/>
      <c r="C8" s="26"/>
      <c r="D8" s="39"/>
      <c r="E8" s="39"/>
    </row>
    <row r="9" spans="1:5" ht="15.75" thickBot="1">
      <c r="A9" s="12"/>
      <c r="C9" s="11"/>
      <c r="D9" s="11"/>
      <c r="E9" s="11"/>
    </row>
    <row r="10" spans="1:9" ht="15.75">
      <c r="A10" s="12"/>
      <c r="B10" s="35"/>
      <c r="C10" s="11"/>
      <c r="D10" s="11"/>
      <c r="E10" s="90" t="s">
        <v>130</v>
      </c>
      <c r="F10" s="95" t="s">
        <v>93</v>
      </c>
      <c r="G10" s="95" t="s">
        <v>94</v>
      </c>
      <c r="H10" s="95" t="s">
        <v>95</v>
      </c>
      <c r="I10" s="95" t="s">
        <v>142</v>
      </c>
    </row>
    <row r="11" spans="2:9" ht="15.75" thickBot="1">
      <c r="B11" s="13"/>
      <c r="C11" s="11"/>
      <c r="D11" s="11"/>
      <c r="E11" s="91" t="s">
        <v>131</v>
      </c>
      <c r="F11" s="98" t="s">
        <v>133</v>
      </c>
      <c r="G11" s="232"/>
      <c r="H11" s="232"/>
      <c r="I11" s="96" t="s">
        <v>133</v>
      </c>
    </row>
    <row r="12" spans="1:9" ht="15.75" thickBot="1">
      <c r="A12" s="87" t="s">
        <v>122</v>
      </c>
      <c r="D12" s="11"/>
      <c r="E12" s="11"/>
      <c r="F12" s="102" t="s">
        <v>140</v>
      </c>
      <c r="G12" s="384" t="s">
        <v>144</v>
      </c>
      <c r="H12" s="385"/>
      <c r="I12" s="96" t="s">
        <v>143</v>
      </c>
    </row>
    <row r="13" spans="2:9" ht="19.5" thickBot="1" thickTop="1">
      <c r="B13" s="14"/>
      <c r="C13" s="387" t="s">
        <v>258</v>
      </c>
      <c r="D13" s="388"/>
      <c r="F13" s="99" t="s">
        <v>141</v>
      </c>
      <c r="G13" s="97" t="s">
        <v>137</v>
      </c>
      <c r="H13" s="97" t="s">
        <v>138</v>
      </c>
      <c r="I13" s="97" t="s">
        <v>141</v>
      </c>
    </row>
    <row r="14" spans="4:9" ht="15" thickTop="1">
      <c r="D14" s="11"/>
      <c r="E14" s="11"/>
      <c r="F14" s="63"/>
      <c r="G14" s="58"/>
      <c r="H14" s="58"/>
      <c r="I14" s="58"/>
    </row>
    <row r="15" spans="1:9" ht="15">
      <c r="A15" s="18" t="s">
        <v>123</v>
      </c>
      <c r="B15" s="34" t="s">
        <v>85</v>
      </c>
      <c r="C15" s="151" t="s">
        <v>257</v>
      </c>
      <c r="D15" s="267" t="s">
        <v>129</v>
      </c>
      <c r="E15" s="152" t="s">
        <v>227</v>
      </c>
      <c r="F15" s="110">
        <f>'Schedule I'!E136</f>
        <v>3810.1</v>
      </c>
      <c r="G15" s="110">
        <f>'Schedule I'!E132</f>
        <v>2760.850000000013</v>
      </c>
      <c r="H15" s="110">
        <v>0</v>
      </c>
      <c r="I15" s="312">
        <f>'Schedule VII'!D37</f>
        <v>6570.95</v>
      </c>
    </row>
    <row r="16" spans="1:9" ht="14.25">
      <c r="A16" s="11"/>
      <c r="B16" s="11"/>
      <c r="D16" s="201"/>
      <c r="E16" s="257"/>
      <c r="F16" s="92"/>
      <c r="G16" s="58"/>
      <c r="H16" s="58"/>
      <c r="I16" s="58"/>
    </row>
    <row r="17" spans="1:9" ht="15">
      <c r="A17" s="18" t="s">
        <v>79</v>
      </c>
      <c r="B17" s="354" t="s">
        <v>85</v>
      </c>
      <c r="C17" s="126" t="s">
        <v>360</v>
      </c>
      <c r="D17" s="256" t="s">
        <v>129</v>
      </c>
      <c r="E17" s="152" t="s">
        <v>392</v>
      </c>
      <c r="F17" s="274">
        <f>'Schedule V-Pg 1'!C35</f>
        <v>34590.14</v>
      </c>
      <c r="G17" s="274">
        <f>'Schedule V-Pg 1'!D35+'Schedule V-Pg 1'!F35</f>
        <v>89375</v>
      </c>
      <c r="H17" s="274">
        <f>'Schedule V-Pg 1'!E35+'Schedule V-Pg 1'!G35</f>
        <v>24590.14</v>
      </c>
      <c r="I17" s="274">
        <f>'Schedule V-Pg 1'!H35</f>
        <v>99375</v>
      </c>
    </row>
    <row r="18" spans="2:9" ht="12.75">
      <c r="B18" s="354"/>
      <c r="D18" s="18"/>
      <c r="F18" s="275"/>
      <c r="G18" s="275"/>
      <c r="H18" s="275"/>
      <c r="I18" s="275"/>
    </row>
    <row r="19" spans="1:9" ht="15">
      <c r="A19" s="18" t="s">
        <v>80</v>
      </c>
      <c r="B19" s="354" t="s">
        <v>85</v>
      </c>
      <c r="C19" s="126" t="s">
        <v>326</v>
      </c>
      <c r="D19" s="129"/>
      <c r="E19" s="118" t="s">
        <v>394</v>
      </c>
      <c r="F19" s="274">
        <f>'Schedule VI-Pg 1'!D18</f>
        <v>0</v>
      </c>
      <c r="G19" s="274">
        <f>'Schedule VI-Pg 1'!E18</f>
        <v>0</v>
      </c>
      <c r="H19" s="274">
        <f>'Schedule VI-Pg 1'!F18</f>
        <v>0</v>
      </c>
      <c r="I19" s="274">
        <f>'Schedule VI-Pg 1'!G18</f>
        <v>0</v>
      </c>
    </row>
    <row r="20" spans="1:9" ht="15">
      <c r="A20" s="18"/>
      <c r="B20" s="354" t="s">
        <v>85</v>
      </c>
      <c r="C20" s="126" t="s">
        <v>327</v>
      </c>
      <c r="D20" s="129"/>
      <c r="E20" s="118" t="s">
        <v>390</v>
      </c>
      <c r="F20" s="339">
        <f>'Schedule VI-Pg 2'!D19</f>
        <v>102.85</v>
      </c>
      <c r="G20" s="339">
        <f>'Schedule VI-Pg 2'!E19</f>
        <v>0</v>
      </c>
      <c r="H20" s="339">
        <f>'Schedule VI-Pg 2'!F19</f>
        <v>102.85</v>
      </c>
      <c r="I20" s="274">
        <f>'Schedule VI-Pg 2'!G19</f>
        <v>0</v>
      </c>
    </row>
    <row r="21" spans="1:9" ht="12.75">
      <c r="A21" s="18"/>
      <c r="D21" s="18"/>
      <c r="F21" s="275"/>
      <c r="G21" s="275"/>
      <c r="H21" s="275"/>
      <c r="I21" s="275"/>
    </row>
    <row r="22" spans="1:9" ht="15">
      <c r="A22" s="18" t="s">
        <v>82</v>
      </c>
      <c r="B22" s="354" t="s">
        <v>85</v>
      </c>
      <c r="C22" s="126" t="s">
        <v>139</v>
      </c>
      <c r="D22" s="128"/>
      <c r="E22" s="152" t="s">
        <v>393</v>
      </c>
      <c r="F22" s="274">
        <f>'Schedule V-Pg 2'!C19</f>
        <v>0</v>
      </c>
      <c r="G22" s="274">
        <f>'Schedule V-Pg 2'!D19</f>
        <v>0</v>
      </c>
      <c r="H22" s="274">
        <f>'Schedule V-Pg 2'!E19</f>
        <v>0</v>
      </c>
      <c r="I22" s="274">
        <f>'Schedule V-Pg 2'!F19</f>
        <v>0</v>
      </c>
    </row>
    <row r="23" spans="1:9" ht="15">
      <c r="A23" s="18"/>
      <c r="B23" s="354"/>
      <c r="C23" s="126" t="s">
        <v>297</v>
      </c>
      <c r="D23" s="128"/>
      <c r="E23" s="17" t="s">
        <v>393</v>
      </c>
      <c r="F23" s="274">
        <f>-'Schedule V-Pg 2'!C29</f>
        <v>0</v>
      </c>
      <c r="G23" s="274">
        <f>-'Schedule V-Pg 2'!D29</f>
        <v>0</v>
      </c>
      <c r="H23" s="274">
        <f>-'Schedule V-Pg 2'!E29</f>
        <v>0</v>
      </c>
      <c r="I23" s="274">
        <f>-'Schedule V-Pg 2'!F29</f>
        <v>0</v>
      </c>
    </row>
    <row r="24" spans="1:9" ht="12.75">
      <c r="A24" s="18"/>
      <c r="B24" s="354"/>
      <c r="C24" s="258"/>
      <c r="D24" s="259"/>
      <c r="E24" s="257"/>
      <c r="F24" s="276"/>
      <c r="G24" s="276"/>
      <c r="H24" s="276"/>
      <c r="I24" s="276"/>
    </row>
    <row r="25" spans="1:9" ht="15">
      <c r="A25" s="18" t="s">
        <v>124</v>
      </c>
      <c r="B25" s="354" t="s">
        <v>85</v>
      </c>
      <c r="C25" s="126" t="s">
        <v>453</v>
      </c>
      <c r="D25" s="128"/>
      <c r="E25" s="152" t="s">
        <v>98</v>
      </c>
      <c r="F25" s="324">
        <v>0</v>
      </c>
      <c r="G25" s="324">
        <v>0</v>
      </c>
      <c r="H25" s="324">
        <v>0</v>
      </c>
      <c r="I25" s="274">
        <f>F25+G25-H25</f>
        <v>0</v>
      </c>
    </row>
    <row r="26" spans="1:9" ht="13.5" thickBot="1">
      <c r="A26" s="18"/>
      <c r="D26" s="18"/>
      <c r="F26" s="58"/>
      <c r="G26" s="58"/>
      <c r="H26" s="58"/>
      <c r="I26" s="58"/>
    </row>
    <row r="27" spans="1:9" ht="16.5" thickBot="1">
      <c r="A27" s="18" t="s">
        <v>125</v>
      </c>
      <c r="D27" s="226" t="s">
        <v>84</v>
      </c>
      <c r="F27" s="277">
        <f>SUM(F15:F25)</f>
        <v>38503.09</v>
      </c>
      <c r="G27" s="277">
        <f>SUM(G15:G25)</f>
        <v>92135.85</v>
      </c>
      <c r="H27" s="277">
        <f>SUM(H15:H25)</f>
        <v>24692.989999999998</v>
      </c>
      <c r="I27" s="277">
        <f>SUM(I15:I25)</f>
        <v>105945.95</v>
      </c>
    </row>
    <row r="28" spans="1:9" ht="13.5" thickBot="1">
      <c r="A28" s="18"/>
      <c r="D28" s="18"/>
      <c r="F28" s="58"/>
      <c r="G28" s="58"/>
      <c r="H28" s="58"/>
      <c r="I28" s="58"/>
    </row>
    <row r="29" spans="1:9" ht="19.5" thickBot="1" thickTop="1">
      <c r="A29" s="18"/>
      <c r="C29" s="382" t="s">
        <v>132</v>
      </c>
      <c r="D29" s="383"/>
      <c r="F29" s="58"/>
      <c r="G29" s="58"/>
      <c r="H29" s="58"/>
      <c r="I29" s="58"/>
    </row>
    <row r="30" spans="1:9" ht="13.5" thickTop="1">
      <c r="A30" s="18"/>
      <c r="D30" s="18"/>
      <c r="F30" s="58"/>
      <c r="G30" s="58"/>
      <c r="H30" s="58"/>
      <c r="I30" s="58"/>
    </row>
    <row r="31" spans="3:9" ht="12.75">
      <c r="C31" s="93"/>
      <c r="D31" s="18"/>
      <c r="F31" s="58"/>
      <c r="G31" s="58"/>
      <c r="H31" s="58"/>
      <c r="I31" s="58"/>
    </row>
    <row r="32" spans="1:9" ht="15">
      <c r="A32" s="18" t="s">
        <v>83</v>
      </c>
      <c r="B32" s="354" t="s">
        <v>85</v>
      </c>
      <c r="C32" s="126" t="s">
        <v>328</v>
      </c>
      <c r="D32" s="128"/>
      <c r="E32" s="152" t="s">
        <v>394</v>
      </c>
      <c r="F32" s="274">
        <f>'Schedule VI-Pg 1'!D34</f>
        <v>0</v>
      </c>
      <c r="G32" s="274">
        <f>'Schedule VI-Pg 1'!E34</f>
        <v>0</v>
      </c>
      <c r="H32" s="274">
        <f>'Schedule VI-Pg 1'!F34</f>
        <v>0</v>
      </c>
      <c r="I32" s="274">
        <f>'Schedule VI-Pg 1'!G34</f>
        <v>0</v>
      </c>
    </row>
    <row r="33" spans="1:9" ht="15">
      <c r="A33" s="18"/>
      <c r="B33" s="354" t="s">
        <v>85</v>
      </c>
      <c r="C33" s="126" t="s">
        <v>325</v>
      </c>
      <c r="D33" s="128"/>
      <c r="E33" s="152" t="s">
        <v>390</v>
      </c>
      <c r="F33" s="274">
        <f>'Schedule VI-Pg 2'!D35</f>
        <v>428.57</v>
      </c>
      <c r="G33" s="274">
        <f>'Schedule VI-Pg 2'!E35</f>
        <v>0</v>
      </c>
      <c r="H33" s="274">
        <f>'Schedule VI-Pg 2'!F35</f>
        <v>0</v>
      </c>
      <c r="I33" s="274">
        <f>'Schedule VI-Pg 2'!G35</f>
        <v>428.57</v>
      </c>
    </row>
    <row r="34" spans="1:9" ht="14.25">
      <c r="A34" s="18"/>
      <c r="D34" s="18"/>
      <c r="E34" s="233"/>
      <c r="F34" s="275"/>
      <c r="G34" s="275"/>
      <c r="H34" s="275"/>
      <c r="I34" s="275"/>
    </row>
    <row r="35" spans="1:9" ht="15">
      <c r="A35" s="18" t="s">
        <v>126</v>
      </c>
      <c r="B35" s="354" t="s">
        <v>419</v>
      </c>
      <c r="C35" s="126" t="s">
        <v>216</v>
      </c>
      <c r="D35" s="128"/>
      <c r="E35" s="152" t="s">
        <v>98</v>
      </c>
      <c r="F35" s="324">
        <v>0</v>
      </c>
      <c r="G35" s="324">
        <v>0</v>
      </c>
      <c r="H35" s="324">
        <v>0</v>
      </c>
      <c r="I35" s="274">
        <f>F35+G35-H35</f>
        <v>0</v>
      </c>
    </row>
    <row r="36" spans="4:9" ht="13.5" thickBot="1">
      <c r="D36" s="18"/>
      <c r="F36" s="58"/>
      <c r="G36" s="58"/>
      <c r="H36" s="58"/>
      <c r="I36" s="58"/>
    </row>
    <row r="37" spans="1:9" ht="16.5" thickBot="1">
      <c r="A37" s="18" t="s">
        <v>127</v>
      </c>
      <c r="C37" s="240"/>
      <c r="D37" s="227" t="s">
        <v>259</v>
      </c>
      <c r="F37" s="277">
        <f>SUM(F32:F35)</f>
        <v>428.57</v>
      </c>
      <c r="G37" s="277">
        <f>SUM(G32:G35)</f>
        <v>0</v>
      </c>
      <c r="H37" s="277">
        <f>SUM(H32:H35)</f>
        <v>0</v>
      </c>
      <c r="I37" s="277">
        <f>SUM(I32:I35)</f>
        <v>428.57</v>
      </c>
    </row>
    <row r="38" spans="1:9" ht="16.5" thickBot="1">
      <c r="A38" s="18"/>
      <c r="C38" s="94"/>
      <c r="D38" s="18"/>
      <c r="F38" s="58"/>
      <c r="G38" s="58"/>
      <c r="H38" s="58"/>
      <c r="I38" s="58"/>
    </row>
    <row r="39" spans="1:9" ht="15.75">
      <c r="A39" s="18" t="s">
        <v>128</v>
      </c>
      <c r="C39" s="228"/>
      <c r="D39" s="229" t="s">
        <v>145</v>
      </c>
      <c r="F39" s="58"/>
      <c r="G39" s="58"/>
      <c r="H39" s="58"/>
      <c r="I39" s="58"/>
    </row>
    <row r="40" spans="1:9" ht="13.5" thickBot="1">
      <c r="A40" s="18"/>
      <c r="C40" s="230"/>
      <c r="D40" s="231" t="s">
        <v>260</v>
      </c>
      <c r="F40" s="278">
        <f>F27-F37</f>
        <v>38074.52</v>
      </c>
      <c r="G40" s="278">
        <f>G27-G37</f>
        <v>92135.85</v>
      </c>
      <c r="H40" s="278">
        <f>H27-H37</f>
        <v>24692.989999999998</v>
      </c>
      <c r="I40" s="278">
        <f>I27-I37</f>
        <v>105517.37999999999</v>
      </c>
    </row>
    <row r="41" ht="12.75">
      <c r="F41"/>
    </row>
    <row r="42" ht="12.75">
      <c r="F42"/>
    </row>
    <row r="43" ht="12.75">
      <c r="F43"/>
    </row>
    <row r="44" spans="3:7" ht="15">
      <c r="C44" s="12" t="s">
        <v>256</v>
      </c>
      <c r="D44" s="10"/>
      <c r="F44" s="66"/>
      <c r="G44" s="66"/>
    </row>
    <row r="45" spans="3:7" ht="15">
      <c r="C45" s="12" t="s">
        <v>386</v>
      </c>
      <c r="D45" s="10"/>
      <c r="F45" s="66"/>
      <c r="G45" s="66"/>
    </row>
    <row r="46" spans="3:7" ht="15">
      <c r="C46" s="1" t="s">
        <v>385</v>
      </c>
      <c r="D46" s="10"/>
      <c r="F46" s="66"/>
      <c r="G46" s="66"/>
    </row>
    <row r="47" spans="3:7" ht="15">
      <c r="C47" s="12"/>
      <c r="D47" s="10"/>
      <c r="F47" s="66"/>
      <c r="G47" s="66"/>
    </row>
    <row r="48" spans="4:7" ht="12.75">
      <c r="D48" s="10"/>
      <c r="E48" s="4"/>
      <c r="F48" s="66"/>
      <c r="G48" s="66"/>
    </row>
    <row r="49" ht="12.75">
      <c r="F49"/>
    </row>
    <row r="50" spans="1:9" ht="15.75">
      <c r="A50" s="11"/>
      <c r="B50" s="11"/>
      <c r="C50" s="11"/>
      <c r="D50" s="11"/>
      <c r="E50" s="11"/>
      <c r="F50" s="21"/>
      <c r="I50" s="191" t="s">
        <v>300</v>
      </c>
    </row>
    <row r="51" spans="1:6" ht="14.25">
      <c r="A51" s="11" t="s">
        <v>384</v>
      </c>
      <c r="B51" s="11"/>
      <c r="C51" s="11"/>
      <c r="D51" s="11"/>
      <c r="E51" s="11"/>
      <c r="F51" s="21"/>
    </row>
    <row r="52" spans="1:6" ht="14.25">
      <c r="A52" s="11"/>
      <c r="B52" s="11"/>
      <c r="C52" s="11"/>
      <c r="D52" s="11"/>
      <c r="E52" s="11"/>
      <c r="F52" s="21"/>
    </row>
    <row r="53" spans="1:6" ht="14.25">
      <c r="A53" s="11"/>
      <c r="B53" s="11"/>
      <c r="C53" s="11"/>
      <c r="D53" s="11"/>
      <c r="E53" s="11"/>
      <c r="F53" s="21"/>
    </row>
    <row r="54" spans="1:6" ht="14.25">
      <c r="A54" s="11"/>
      <c r="B54" s="11"/>
      <c r="C54" s="11"/>
      <c r="D54" s="11"/>
      <c r="E54" s="11"/>
      <c r="F54" s="21"/>
    </row>
    <row r="55" spans="1:6" ht="14.25">
      <c r="A55" s="11"/>
      <c r="B55" s="11"/>
      <c r="C55" s="11"/>
      <c r="D55" s="11"/>
      <c r="E55" s="11"/>
      <c r="F55" s="21"/>
    </row>
    <row r="56" spans="1:6" ht="14.25">
      <c r="A56" s="11"/>
      <c r="B56" s="11"/>
      <c r="C56" s="11"/>
      <c r="D56" s="11"/>
      <c r="E56" s="11"/>
      <c r="F56" s="21"/>
    </row>
    <row r="57" spans="1:6" ht="14.25">
      <c r="A57" s="11"/>
      <c r="B57" s="11"/>
      <c r="C57" s="11"/>
      <c r="D57" s="11"/>
      <c r="E57" s="11"/>
      <c r="F57" s="21"/>
    </row>
    <row r="58" spans="1:6" ht="14.25">
      <c r="A58" s="11"/>
      <c r="B58" s="11"/>
      <c r="C58" s="11"/>
      <c r="D58" s="11"/>
      <c r="E58" s="11"/>
      <c r="F58" s="21"/>
    </row>
    <row r="59" spans="1:6" ht="14.25">
      <c r="A59" s="11"/>
      <c r="B59" s="11"/>
      <c r="C59" s="11"/>
      <c r="D59" s="11"/>
      <c r="E59" s="11"/>
      <c r="F59" s="21"/>
    </row>
    <row r="60" spans="1:6" ht="14.25">
      <c r="A60" s="11"/>
      <c r="B60" s="11"/>
      <c r="C60" s="11"/>
      <c r="D60" s="11"/>
      <c r="E60" s="11"/>
      <c r="F60" s="21"/>
    </row>
    <row r="66" ht="18.75" customHeight="1"/>
    <row r="67" ht="15" customHeight="1"/>
    <row r="68" ht="18.75" customHeight="1"/>
    <row r="69" ht="15.75" customHeight="1"/>
    <row r="94" ht="9" customHeight="1"/>
    <row r="103" ht="10.5" customHeight="1"/>
    <row r="104" ht="13.5" customHeight="1"/>
    <row r="127" ht="9.75" customHeight="1"/>
  </sheetData>
  <sheetProtection password="CCE4" sheet="1" objects="1" scenarios="1"/>
  <mergeCells count="5">
    <mergeCell ref="C29:D29"/>
    <mergeCell ref="G12:H12"/>
    <mergeCell ref="B3:I3"/>
    <mergeCell ref="B4:I4"/>
    <mergeCell ref="C13:D13"/>
  </mergeCells>
  <printOptions horizontalCentered="1"/>
  <pageMargins left="0.25" right="0.25" top="0.25" bottom="0.25" header="0.5" footer="0.5"/>
  <pageSetup horizontalDpi="300" verticalDpi="300" orientation="landscape" scale="75" r:id="rId4"/>
  <drawing r:id="rId3"/>
  <legacyDrawing r:id="rId2"/>
</worksheet>
</file>

<file path=xl/worksheets/sheet3.xml><?xml version="1.0" encoding="utf-8"?>
<worksheet xmlns="http://schemas.openxmlformats.org/spreadsheetml/2006/main" xmlns:r="http://schemas.openxmlformats.org/officeDocument/2006/relationships">
  <dimension ref="A1:G53"/>
  <sheetViews>
    <sheetView showGridLines="0" workbookViewId="0" topLeftCell="A30">
      <selection activeCell="C45" sqref="C45"/>
    </sheetView>
  </sheetViews>
  <sheetFormatPr defaultColWidth="9.140625" defaultRowHeight="12.75"/>
  <cols>
    <col min="1" max="1" width="3.421875" style="0" customWidth="1"/>
    <col min="2" max="2" width="21.7109375" style="0" customWidth="1"/>
    <col min="3" max="3" width="41.57421875" style="0" customWidth="1"/>
    <col min="4" max="5" width="17.00390625" style="0" customWidth="1"/>
  </cols>
  <sheetData>
    <row r="1" spans="2:7" ht="17.25" thickBot="1" thickTop="1">
      <c r="B1" s="22" t="s">
        <v>4</v>
      </c>
      <c r="C1" s="105" t="str">
        <f>'General Info'!F10</f>
        <v>New South Wales Section</v>
      </c>
      <c r="D1" s="47"/>
      <c r="E1" s="191" t="s">
        <v>299</v>
      </c>
      <c r="G1" s="32"/>
    </row>
    <row r="2" spans="2:7" ht="16.5" thickBot="1" thickTop="1">
      <c r="B2" s="22" t="s">
        <v>3</v>
      </c>
      <c r="C2" s="106">
        <f>'General Info'!C10</f>
        <v>40091</v>
      </c>
      <c r="D2" s="47"/>
      <c r="E2" s="22"/>
      <c r="F2" s="47"/>
      <c r="G2" s="32"/>
    </row>
    <row r="3" spans="1:5" ht="15" thickTop="1">
      <c r="A3" s="11"/>
      <c r="B3" s="11"/>
      <c r="C3" s="11"/>
      <c r="D3" s="11"/>
      <c r="E3" s="19"/>
    </row>
    <row r="4" spans="1:5" ht="15.75">
      <c r="A4" s="389" t="str">
        <f>'Schedule I'!A3:G3</f>
        <v>IEEE FINANCIAL REPORT FOR THE YEAR ENDING 31 DECEMBER 2001</v>
      </c>
      <c r="B4" s="389"/>
      <c r="C4" s="389"/>
      <c r="D4" s="389"/>
      <c r="E4" s="389"/>
    </row>
    <row r="5" ht="13.5" thickBot="1"/>
    <row r="6" spans="1:5" ht="16.5" thickBot="1">
      <c r="A6" s="390" t="s">
        <v>166</v>
      </c>
      <c r="B6" s="391"/>
      <c r="C6" s="391"/>
      <c r="D6" s="391"/>
      <c r="E6" s="392"/>
    </row>
    <row r="7" ht="13.5" thickBot="1"/>
    <row r="8" spans="2:3" ht="13.5" thickBot="1">
      <c r="B8" s="33" t="s">
        <v>165</v>
      </c>
      <c r="C8" s="130" t="str">
        <f>'Schedule I'!F6</f>
        <v>Australian Dollars</v>
      </c>
    </row>
    <row r="9" spans="2:5" ht="13.5" thickBot="1">
      <c r="B9" s="33"/>
      <c r="C9" s="66"/>
      <c r="E9" s="18" t="s">
        <v>129</v>
      </c>
    </row>
    <row r="10" spans="2:5" ht="13.5" thickBot="1">
      <c r="B10" s="234" t="s">
        <v>409</v>
      </c>
      <c r="C10" s="235"/>
      <c r="D10" s="87" t="s">
        <v>93</v>
      </c>
      <c r="E10" s="87" t="s">
        <v>94</v>
      </c>
    </row>
    <row r="11" spans="1:5" ht="13.5" thickBot="1">
      <c r="A11" s="87" t="s">
        <v>154</v>
      </c>
      <c r="B11" s="87" t="s">
        <v>155</v>
      </c>
      <c r="C11" s="87" t="s">
        <v>156</v>
      </c>
      <c r="D11" s="87" t="s">
        <v>198</v>
      </c>
      <c r="E11" s="87" t="s">
        <v>199</v>
      </c>
    </row>
    <row r="12" spans="1:5" ht="12.75">
      <c r="A12" s="325"/>
      <c r="B12" s="325" t="s">
        <v>471</v>
      </c>
      <c r="C12" s="325" t="s">
        <v>472</v>
      </c>
      <c r="D12" s="326">
        <v>3925.36</v>
      </c>
      <c r="E12" s="326"/>
    </row>
    <row r="13" spans="1:5" ht="12.75">
      <c r="A13" s="327"/>
      <c r="B13" s="327"/>
      <c r="C13" s="327"/>
      <c r="D13" s="326"/>
      <c r="E13" s="326"/>
    </row>
    <row r="14" spans="1:5" ht="13.5" thickBot="1">
      <c r="A14" s="327"/>
      <c r="B14" s="327"/>
      <c r="C14" s="327"/>
      <c r="D14" s="328"/>
      <c r="E14" s="328"/>
    </row>
    <row r="15" spans="1:5" ht="13.5" thickBot="1">
      <c r="A15" s="30"/>
      <c r="C15" s="104" t="s">
        <v>157</v>
      </c>
      <c r="D15" s="132">
        <f>SUM(D12:D14)</f>
        <v>3925.36</v>
      </c>
      <c r="E15" s="132">
        <f>SUM(E12:E14)</f>
        <v>0</v>
      </c>
    </row>
    <row r="16" ht="13.5" thickTop="1"/>
    <row r="17" ht="13.5" thickBot="1"/>
    <row r="18" spans="2:5" ht="13.5" thickBot="1">
      <c r="B18" s="234" t="s">
        <v>158</v>
      </c>
      <c r="C18" s="235"/>
      <c r="E18" s="18" t="s">
        <v>129</v>
      </c>
    </row>
    <row r="19" spans="1:5" ht="13.5" thickBot="1">
      <c r="A19" s="87" t="s">
        <v>154</v>
      </c>
      <c r="B19" s="87" t="s">
        <v>167</v>
      </c>
      <c r="C19" s="87" t="s">
        <v>156</v>
      </c>
      <c r="D19" s="87" t="s">
        <v>198</v>
      </c>
      <c r="E19" s="87" t="s">
        <v>199</v>
      </c>
    </row>
    <row r="20" spans="1:5" ht="12.75">
      <c r="A20" s="325"/>
      <c r="B20" s="325"/>
      <c r="C20" s="325"/>
      <c r="D20" s="326"/>
      <c r="E20" s="326"/>
    </row>
    <row r="21" spans="1:5" ht="12.75">
      <c r="A21" s="327"/>
      <c r="B21" s="327"/>
      <c r="C21" s="327"/>
      <c r="D21" s="326"/>
      <c r="E21" s="326"/>
    </row>
    <row r="22" spans="1:5" ht="13.5" thickBot="1">
      <c r="A22" s="327"/>
      <c r="B22" s="327"/>
      <c r="C22" s="327"/>
      <c r="D22" s="328"/>
      <c r="E22" s="328"/>
    </row>
    <row r="23" spans="1:5" ht="13.5" thickBot="1">
      <c r="A23" s="30"/>
      <c r="C23" s="104" t="s">
        <v>159</v>
      </c>
      <c r="D23" s="132">
        <f>SUM(D20:D22)</f>
        <v>0</v>
      </c>
      <c r="E23" s="132">
        <f>SUM(E20:E22)</f>
        <v>0</v>
      </c>
    </row>
    <row r="24" ht="13.5" thickTop="1"/>
    <row r="25" ht="13.5" thickBot="1"/>
    <row r="26" spans="2:5" ht="13.5" thickBot="1">
      <c r="B26" s="234" t="s">
        <v>410</v>
      </c>
      <c r="C26" s="235"/>
      <c r="E26" s="18" t="s">
        <v>129</v>
      </c>
    </row>
    <row r="27" spans="1:5" ht="13.5" thickBot="1">
      <c r="A27" s="87" t="s">
        <v>154</v>
      </c>
      <c r="B27" s="87" t="s">
        <v>160</v>
      </c>
      <c r="C27" s="87" t="s">
        <v>156</v>
      </c>
      <c r="D27" s="87" t="s">
        <v>198</v>
      </c>
      <c r="E27" s="87" t="s">
        <v>199</v>
      </c>
    </row>
    <row r="28" spans="1:5" ht="12.75">
      <c r="A28" s="325"/>
      <c r="B28" s="325"/>
      <c r="C28" s="325"/>
      <c r="D28" s="326" t="s">
        <v>414</v>
      </c>
      <c r="E28" s="326"/>
    </row>
    <row r="29" spans="1:5" ht="12.75">
      <c r="A29" s="327"/>
      <c r="B29" s="327"/>
      <c r="C29" s="327"/>
      <c r="D29" s="326"/>
      <c r="E29" s="326"/>
    </row>
    <row r="30" spans="1:5" ht="13.5" thickBot="1">
      <c r="A30" s="327"/>
      <c r="B30" s="327"/>
      <c r="C30" s="327"/>
      <c r="D30" s="328"/>
      <c r="E30" s="328"/>
    </row>
    <row r="31" spans="1:5" ht="13.5" thickBot="1">
      <c r="A31" s="30"/>
      <c r="C31" s="104" t="s">
        <v>161</v>
      </c>
      <c r="D31" s="132">
        <f>SUM(D28:D30)</f>
        <v>0</v>
      </c>
      <c r="E31" s="132">
        <f>SUM(E28:E30)</f>
        <v>0</v>
      </c>
    </row>
    <row r="32" ht="13.5" thickTop="1"/>
    <row r="33" ht="13.5" thickBot="1"/>
    <row r="34" spans="2:5" ht="13.5" thickBot="1">
      <c r="B34" s="234" t="s">
        <v>374</v>
      </c>
      <c r="C34" s="235"/>
      <c r="E34" s="18" t="s">
        <v>129</v>
      </c>
    </row>
    <row r="35" spans="1:5" ht="13.5" thickBot="1">
      <c r="A35" s="87" t="s">
        <v>154</v>
      </c>
      <c r="B35" s="87" t="s">
        <v>408</v>
      </c>
      <c r="C35" s="87" t="s">
        <v>156</v>
      </c>
      <c r="D35" s="87" t="s">
        <v>198</v>
      </c>
      <c r="E35" s="87" t="s">
        <v>199</v>
      </c>
    </row>
    <row r="36" spans="1:5" ht="12.75">
      <c r="A36" s="325"/>
      <c r="B36" s="325" t="s">
        <v>473</v>
      </c>
      <c r="C36" s="325" t="s">
        <v>474</v>
      </c>
      <c r="D36" s="326">
        <v>942.85</v>
      </c>
      <c r="E36" s="326"/>
    </row>
    <row r="37" spans="1:5" ht="12.75">
      <c r="A37" s="327"/>
      <c r="B37" s="327"/>
      <c r="C37" s="327"/>
      <c r="D37" s="326"/>
      <c r="E37" s="326"/>
    </row>
    <row r="38" spans="1:5" ht="13.5" thickBot="1">
      <c r="A38" s="327"/>
      <c r="B38" s="327"/>
      <c r="C38" s="327"/>
      <c r="D38" s="328"/>
      <c r="E38" s="328"/>
    </row>
    <row r="39" spans="1:5" ht="13.5" thickBot="1">
      <c r="A39" s="30"/>
      <c r="C39" s="104" t="s">
        <v>162</v>
      </c>
      <c r="D39" s="132">
        <f>SUM(D36:D38)</f>
        <v>942.85</v>
      </c>
      <c r="E39" s="132">
        <f>SUM(E36:E38)</f>
        <v>0</v>
      </c>
    </row>
    <row r="40" ht="13.5" thickTop="1"/>
    <row r="41" ht="13.5" thickBot="1"/>
    <row r="42" spans="2:5" ht="13.5" thickBot="1">
      <c r="B42" s="234" t="s">
        <v>163</v>
      </c>
      <c r="C42" s="235"/>
      <c r="E42" s="18" t="s">
        <v>129</v>
      </c>
    </row>
    <row r="43" spans="1:5" ht="13.5" thickBot="1">
      <c r="A43" s="87" t="s">
        <v>154</v>
      </c>
      <c r="B43" s="87" t="s">
        <v>407</v>
      </c>
      <c r="C43" s="87" t="s">
        <v>156</v>
      </c>
      <c r="D43" s="87" t="s">
        <v>198</v>
      </c>
      <c r="E43" s="87" t="s">
        <v>199</v>
      </c>
    </row>
    <row r="44" spans="1:5" ht="12.75">
      <c r="A44" s="325"/>
      <c r="B44" s="325"/>
      <c r="C44" s="325" t="s">
        <v>475</v>
      </c>
      <c r="D44" s="326">
        <v>60862.7</v>
      </c>
      <c r="E44" s="326" t="s">
        <v>414</v>
      </c>
    </row>
    <row r="45" spans="1:5" ht="12.75">
      <c r="A45" s="327"/>
      <c r="B45" s="327"/>
      <c r="C45" s="327"/>
      <c r="D45" s="326"/>
      <c r="E45" s="326"/>
    </row>
    <row r="46" spans="1:5" ht="13.5" thickBot="1">
      <c r="A46" s="327"/>
      <c r="B46" s="327"/>
      <c r="C46" s="327"/>
      <c r="D46" s="328"/>
      <c r="E46" s="328"/>
    </row>
    <row r="47" spans="1:5" ht="13.5" thickBot="1">
      <c r="A47" s="30"/>
      <c r="C47" s="104" t="s">
        <v>164</v>
      </c>
      <c r="D47" s="132">
        <f>SUM(D44:D46)</f>
        <v>60862.7</v>
      </c>
      <c r="E47" s="132">
        <f>SUM(E44:E46)</f>
        <v>0</v>
      </c>
    </row>
    <row r="48" ht="13.5" thickTop="1"/>
    <row r="49" spans="1:2" ht="12.75">
      <c r="A49" s="18" t="s">
        <v>129</v>
      </c>
      <c r="B49" t="s">
        <v>361</v>
      </c>
    </row>
    <row r="50" ht="12.75">
      <c r="B50" t="s">
        <v>362</v>
      </c>
    </row>
    <row r="53" spans="1:5" ht="15.75">
      <c r="A53" t="s">
        <v>384</v>
      </c>
      <c r="E53" s="191" t="s">
        <v>299</v>
      </c>
    </row>
  </sheetData>
  <sheetProtection password="CCE4" sheet="1" objects="1" scenarios="1"/>
  <mergeCells count="2">
    <mergeCell ref="A4:E4"/>
    <mergeCell ref="A6:E6"/>
  </mergeCells>
  <printOptions horizontalCentered="1"/>
  <pageMargins left="0.25" right="0.25" top="0.5" bottom="0.5"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54"/>
  <sheetViews>
    <sheetView showGridLines="0" workbookViewId="0" topLeftCell="A45">
      <selection activeCell="C49" sqref="C49"/>
    </sheetView>
  </sheetViews>
  <sheetFormatPr defaultColWidth="9.140625" defaultRowHeight="12.75"/>
  <cols>
    <col min="1" max="1" width="3.421875" style="0" customWidth="1"/>
    <col min="2" max="2" width="22.28125" style="0" customWidth="1"/>
    <col min="3" max="3" width="40.57421875" style="0" customWidth="1"/>
    <col min="4" max="5" width="17.00390625" style="0" customWidth="1"/>
  </cols>
  <sheetData>
    <row r="1" spans="2:7" ht="17.25" thickBot="1" thickTop="1">
      <c r="B1" s="22" t="s">
        <v>4</v>
      </c>
      <c r="C1" s="105" t="str">
        <f>'General Info'!F10</f>
        <v>New South Wales Section</v>
      </c>
      <c r="D1" s="47"/>
      <c r="E1" s="191" t="s">
        <v>298</v>
      </c>
      <c r="G1" s="32"/>
    </row>
    <row r="2" spans="2:7" ht="16.5" thickBot="1" thickTop="1">
      <c r="B2" s="22" t="s">
        <v>3</v>
      </c>
      <c r="C2" s="106">
        <f>'General Info'!C10</f>
        <v>40091</v>
      </c>
      <c r="D2" s="47"/>
      <c r="E2" s="22"/>
      <c r="F2" s="47"/>
      <c r="G2" s="32"/>
    </row>
    <row r="3" spans="1:5" ht="15" thickTop="1">
      <c r="A3" s="11"/>
      <c r="B3" s="11"/>
      <c r="C3" s="11"/>
      <c r="D3" s="11"/>
      <c r="E3" s="19"/>
    </row>
    <row r="4" spans="1:5" ht="15.75">
      <c r="A4" s="389" t="str">
        <f>'Schedule I'!A3:G3</f>
        <v>IEEE FINANCIAL REPORT FOR THE YEAR ENDING 31 DECEMBER 2001</v>
      </c>
      <c r="B4" s="389"/>
      <c r="C4" s="389"/>
      <c r="D4" s="389"/>
      <c r="E4" s="389"/>
    </row>
    <row r="5" spans="1:4" ht="16.5" thickBot="1">
      <c r="A5" s="42"/>
      <c r="B5" s="42"/>
      <c r="C5" s="42"/>
      <c r="D5" s="42"/>
    </row>
    <row r="6" spans="1:5" ht="15.75">
      <c r="A6" s="393" t="s">
        <v>168</v>
      </c>
      <c r="B6" s="394"/>
      <c r="C6" s="394"/>
      <c r="D6" s="394"/>
      <c r="E6" s="395"/>
    </row>
    <row r="7" spans="1:5" ht="16.5" thickBot="1">
      <c r="A7" s="396" t="s">
        <v>169</v>
      </c>
      <c r="B7" s="397"/>
      <c r="C7" s="397"/>
      <c r="D7" s="397"/>
      <c r="E7" s="398"/>
    </row>
    <row r="8" ht="13.5" thickBot="1"/>
    <row r="9" spans="2:3" ht="13.5" thickBot="1">
      <c r="B9" s="33" t="s">
        <v>165</v>
      </c>
      <c r="C9" s="130" t="str">
        <f>'Schedule I'!F6</f>
        <v>Australian Dollars</v>
      </c>
    </row>
    <row r="10" ht="13.5" thickBot="1">
      <c r="E10" s="18" t="s">
        <v>129</v>
      </c>
    </row>
    <row r="11" spans="2:5" ht="13.5" thickBot="1">
      <c r="B11" s="234" t="s">
        <v>180</v>
      </c>
      <c r="C11" s="235"/>
      <c r="D11" s="87" t="s">
        <v>93</v>
      </c>
      <c r="E11" s="87" t="s">
        <v>94</v>
      </c>
    </row>
    <row r="12" spans="1:5" ht="13.5" thickBot="1">
      <c r="A12" s="87" t="s">
        <v>154</v>
      </c>
      <c r="B12" s="87" t="s">
        <v>407</v>
      </c>
      <c r="C12" s="87" t="s">
        <v>156</v>
      </c>
      <c r="D12" s="87" t="s">
        <v>198</v>
      </c>
      <c r="E12" s="87" t="s">
        <v>199</v>
      </c>
    </row>
    <row r="13" spans="1:5" ht="12.75">
      <c r="A13" s="325"/>
      <c r="B13" s="325"/>
      <c r="C13" s="325" t="s">
        <v>476</v>
      </c>
      <c r="D13" s="326">
        <v>87.73</v>
      </c>
      <c r="E13" s="326" t="s">
        <v>414</v>
      </c>
    </row>
    <row r="14" spans="1:5" ht="12.75">
      <c r="A14" s="327"/>
      <c r="B14" s="327"/>
      <c r="C14" s="327" t="s">
        <v>477</v>
      </c>
      <c r="D14" s="329">
        <v>82.77</v>
      </c>
      <c r="E14" s="329"/>
    </row>
    <row r="15" spans="1:5" ht="13.5" thickBot="1">
      <c r="A15" s="327"/>
      <c r="B15" s="327"/>
      <c r="C15" s="327" t="s">
        <v>478</v>
      </c>
      <c r="D15" s="330">
        <v>150</v>
      </c>
      <c r="E15" s="330"/>
    </row>
    <row r="16" spans="1:5" ht="13.5" thickBot="1">
      <c r="A16" s="30"/>
      <c r="C16" s="104" t="s">
        <v>358</v>
      </c>
      <c r="D16" s="132">
        <f>SUM(D13:D15)</f>
        <v>320.5</v>
      </c>
      <c r="E16" s="132">
        <f>SUM(E13:E15)</f>
        <v>0</v>
      </c>
    </row>
    <row r="17" spans="1:4" ht="14.25" thickBot="1" thickTop="1">
      <c r="A17" s="66"/>
      <c r="C17" s="107"/>
      <c r="D17" s="66"/>
    </row>
    <row r="18" spans="2:5" ht="13.5" thickBot="1">
      <c r="B18" s="234" t="s">
        <v>170</v>
      </c>
      <c r="C18" s="235"/>
      <c r="E18" s="18" t="s">
        <v>129</v>
      </c>
    </row>
    <row r="19" spans="1:5" ht="13.5" thickBot="1">
      <c r="A19" s="87" t="s">
        <v>154</v>
      </c>
      <c r="B19" s="87" t="s">
        <v>173</v>
      </c>
      <c r="C19" s="87" t="s">
        <v>156</v>
      </c>
      <c r="D19" s="87" t="s">
        <v>198</v>
      </c>
      <c r="E19" s="87" t="s">
        <v>199</v>
      </c>
    </row>
    <row r="20" spans="1:5" ht="12.75">
      <c r="A20" s="325"/>
      <c r="B20" s="325" t="s">
        <v>479</v>
      </c>
      <c r="C20" s="325" t="s">
        <v>480</v>
      </c>
      <c r="D20" s="326">
        <v>149.2</v>
      </c>
      <c r="E20" s="326"/>
    </row>
    <row r="21" spans="1:5" ht="12.75">
      <c r="A21" s="327"/>
      <c r="B21" s="327" t="s">
        <v>481</v>
      </c>
      <c r="C21" s="327" t="s">
        <v>482</v>
      </c>
      <c r="D21" s="329">
        <v>2575</v>
      </c>
      <c r="E21" s="329"/>
    </row>
    <row r="22" spans="1:5" ht="13.5" thickBot="1">
      <c r="A22" s="327"/>
      <c r="B22" s="327"/>
      <c r="C22" s="327"/>
      <c r="D22" s="330"/>
      <c r="E22" s="330"/>
    </row>
    <row r="23" spans="1:5" ht="13.5" thickBot="1">
      <c r="A23" s="30"/>
      <c r="C23" s="104" t="s">
        <v>171</v>
      </c>
      <c r="D23" s="132">
        <f>SUM(D20:D22)</f>
        <v>2724.2</v>
      </c>
      <c r="E23" s="132">
        <f>SUM(E20:E22)</f>
        <v>0</v>
      </c>
    </row>
    <row r="24" ht="14.25" thickBot="1" thickTop="1"/>
    <row r="25" spans="2:5" ht="13.5" thickBot="1">
      <c r="B25" s="234" t="s">
        <v>172</v>
      </c>
      <c r="C25" s="235"/>
      <c r="E25" s="18" t="s">
        <v>129</v>
      </c>
    </row>
    <row r="26" spans="1:5" ht="13.5" thickBot="1">
      <c r="A26" s="87" t="s">
        <v>154</v>
      </c>
      <c r="B26" s="87" t="s">
        <v>155</v>
      </c>
      <c r="C26" s="87" t="s">
        <v>156</v>
      </c>
      <c r="D26" s="87" t="s">
        <v>198</v>
      </c>
      <c r="E26" s="87" t="s">
        <v>199</v>
      </c>
    </row>
    <row r="27" spans="1:5" ht="12.75">
      <c r="A27" s="325"/>
      <c r="B27" s="325"/>
      <c r="C27" s="325"/>
      <c r="D27" s="326"/>
      <c r="E27" s="326"/>
    </row>
    <row r="28" spans="1:5" ht="12.75">
      <c r="A28" s="327"/>
      <c r="B28" s="327"/>
      <c r="C28" s="327"/>
      <c r="D28" s="329"/>
      <c r="E28" s="329"/>
    </row>
    <row r="29" spans="1:5" ht="13.5" thickBot="1">
      <c r="A29" s="327"/>
      <c r="B29" s="327"/>
      <c r="C29" s="327"/>
      <c r="D29" s="330"/>
      <c r="E29" s="330"/>
    </row>
    <row r="30" spans="1:5" ht="13.5" thickBot="1">
      <c r="A30" s="30"/>
      <c r="C30" s="104" t="s">
        <v>174</v>
      </c>
      <c r="D30" s="132">
        <f>SUM(D27:D29)</f>
        <v>0</v>
      </c>
      <c r="E30" s="132">
        <f>SUM(E27:E29)</f>
        <v>0</v>
      </c>
    </row>
    <row r="31" ht="14.25" thickBot="1" thickTop="1"/>
    <row r="32" spans="2:5" ht="13.5" thickBot="1">
      <c r="B32" s="234" t="s">
        <v>175</v>
      </c>
      <c r="C32" s="235"/>
      <c r="E32" s="18" t="s">
        <v>129</v>
      </c>
    </row>
    <row r="33" spans="1:5" ht="13.5" thickBot="1">
      <c r="A33" s="87" t="s">
        <v>154</v>
      </c>
      <c r="B33" s="87" t="s">
        <v>160</v>
      </c>
      <c r="C33" s="87" t="s">
        <v>156</v>
      </c>
      <c r="D33" s="87" t="s">
        <v>198</v>
      </c>
      <c r="E33" s="87" t="s">
        <v>199</v>
      </c>
    </row>
    <row r="34" spans="1:5" ht="12.75">
      <c r="A34" s="325"/>
      <c r="B34" s="325"/>
      <c r="C34" s="325"/>
      <c r="D34" s="326"/>
      <c r="E34" s="326"/>
    </row>
    <row r="35" spans="1:5" ht="12.75">
      <c r="A35" s="327"/>
      <c r="B35" s="327"/>
      <c r="C35" s="327"/>
      <c r="D35" s="329"/>
      <c r="E35" s="329"/>
    </row>
    <row r="36" spans="1:5" ht="13.5" thickBot="1">
      <c r="A36" s="327"/>
      <c r="B36" s="327"/>
      <c r="C36" s="327"/>
      <c r="D36" s="330"/>
      <c r="E36" s="330"/>
    </row>
    <row r="37" spans="1:5" ht="13.5" thickBot="1">
      <c r="A37" s="30"/>
      <c r="C37" s="104" t="s">
        <v>177</v>
      </c>
      <c r="D37" s="132">
        <f>SUM(D34:D36)</f>
        <v>0</v>
      </c>
      <c r="E37" s="132">
        <f>SUM(E34:E36)</f>
        <v>0</v>
      </c>
    </row>
    <row r="38" ht="14.25" thickBot="1" thickTop="1"/>
    <row r="39" spans="2:5" ht="13.5" thickBot="1">
      <c r="B39" s="234" t="s">
        <v>176</v>
      </c>
      <c r="C39" s="235"/>
      <c r="E39" s="18" t="s">
        <v>129</v>
      </c>
    </row>
    <row r="40" spans="1:5" ht="13.5" thickBot="1">
      <c r="A40" s="87" t="s">
        <v>154</v>
      </c>
      <c r="B40" s="87" t="s">
        <v>408</v>
      </c>
      <c r="C40" s="87" t="s">
        <v>156</v>
      </c>
      <c r="D40" s="87" t="s">
        <v>198</v>
      </c>
      <c r="E40" s="87" t="s">
        <v>199</v>
      </c>
    </row>
    <row r="41" spans="1:5" ht="12.75">
      <c r="A41" s="325"/>
      <c r="B41" s="325"/>
      <c r="C41" s="325" t="s">
        <v>475</v>
      </c>
      <c r="D41" s="326">
        <v>14325.95</v>
      </c>
      <c r="E41" s="326"/>
    </row>
    <row r="42" spans="1:5" ht="12.75">
      <c r="A42" s="327"/>
      <c r="B42" s="327"/>
      <c r="C42" s="327"/>
      <c r="D42" s="329"/>
      <c r="E42" s="329"/>
    </row>
    <row r="43" spans="1:5" ht="13.5" thickBot="1">
      <c r="A43" s="327"/>
      <c r="B43" s="327"/>
      <c r="C43" s="327"/>
      <c r="D43" s="330"/>
      <c r="E43" s="330"/>
    </row>
    <row r="44" spans="1:5" ht="13.5" thickBot="1">
      <c r="A44" s="30"/>
      <c r="C44" s="104" t="s">
        <v>359</v>
      </c>
      <c r="D44" s="132">
        <f>SUM(D41:D43)</f>
        <v>14325.95</v>
      </c>
      <c r="E44" s="132">
        <f>SUM(E41:E43)</f>
        <v>0</v>
      </c>
    </row>
    <row r="45" ht="14.25" thickBot="1" thickTop="1"/>
    <row r="46" spans="2:5" ht="13.5" thickBot="1">
      <c r="B46" s="234" t="s">
        <v>178</v>
      </c>
      <c r="C46" s="235"/>
      <c r="E46" s="18" t="s">
        <v>129</v>
      </c>
    </row>
    <row r="47" spans="1:5" ht="13.5" thickBot="1">
      <c r="A47" s="87" t="s">
        <v>154</v>
      </c>
      <c r="B47" s="87" t="s">
        <v>407</v>
      </c>
      <c r="C47" s="87" t="s">
        <v>156</v>
      </c>
      <c r="D47" s="87" t="s">
        <v>198</v>
      </c>
      <c r="E47" s="87" t="s">
        <v>199</v>
      </c>
    </row>
    <row r="48" spans="1:5" ht="12.75">
      <c r="A48" s="325"/>
      <c r="B48" s="325"/>
      <c r="C48" s="325" t="s">
        <v>492</v>
      </c>
      <c r="D48" s="326">
        <v>0.06</v>
      </c>
      <c r="E48" s="326"/>
    </row>
    <row r="49" spans="1:5" ht="12.75">
      <c r="A49" s="327"/>
      <c r="B49" s="327"/>
      <c r="C49" s="327"/>
      <c r="D49" s="329"/>
      <c r="E49" s="329"/>
    </row>
    <row r="50" spans="1:5" ht="13.5" thickBot="1">
      <c r="A50" s="327"/>
      <c r="B50" s="327"/>
      <c r="C50" s="327"/>
      <c r="D50" s="330"/>
      <c r="E50" s="330"/>
    </row>
    <row r="51" spans="1:5" ht="13.5" thickBot="1">
      <c r="A51" s="30"/>
      <c r="C51" s="104" t="s">
        <v>179</v>
      </c>
      <c r="D51" s="132">
        <f>SUM(D48:D50)</f>
        <v>0.06</v>
      </c>
      <c r="E51" s="132">
        <f>SUM(E48:E50)</f>
        <v>0</v>
      </c>
    </row>
    <row r="52" spans="1:2" ht="13.5" thickTop="1">
      <c r="A52" s="18" t="s">
        <v>129</v>
      </c>
      <c r="B52" t="s">
        <v>361</v>
      </c>
    </row>
    <row r="53" spans="2:5" ht="15.75">
      <c r="B53" t="s">
        <v>363</v>
      </c>
      <c r="E53" s="191" t="s">
        <v>298</v>
      </c>
    </row>
    <row r="54" ht="12.75">
      <c r="A54" t="s">
        <v>384</v>
      </c>
    </row>
  </sheetData>
  <sheetProtection password="CCE4" sheet="1" objects="1" scenarios="1"/>
  <mergeCells count="3">
    <mergeCell ref="A4:E4"/>
    <mergeCell ref="A6:E6"/>
    <mergeCell ref="A7:E7"/>
  </mergeCells>
  <printOptions horizontalCentered="1"/>
  <pageMargins left="0.25" right="0.25" top="0.5" bottom="0.5" header="0.5" footer="0.5"/>
  <pageSetup fitToHeight="1" fitToWidth="1" horizontalDpi="300" verticalDpi="300" orientation="portrait" scale="98" r:id="rId1"/>
</worksheet>
</file>

<file path=xl/worksheets/sheet5.xml><?xml version="1.0" encoding="utf-8"?>
<worksheet xmlns="http://schemas.openxmlformats.org/spreadsheetml/2006/main" xmlns:r="http://schemas.openxmlformats.org/officeDocument/2006/relationships">
  <dimension ref="A1:H42"/>
  <sheetViews>
    <sheetView showGridLines="0" zoomScale="75" zoomScaleNormal="75" workbookViewId="0" topLeftCell="A15">
      <selection activeCell="C34" sqref="C34"/>
    </sheetView>
  </sheetViews>
  <sheetFormatPr defaultColWidth="9.140625" defaultRowHeight="12.75"/>
  <cols>
    <col min="1" max="1" width="5.00390625" style="0" customWidth="1"/>
    <col min="2" max="2" width="32.140625" style="0" customWidth="1"/>
    <col min="3" max="3" width="15.57421875" style="0" customWidth="1"/>
    <col min="4" max="7" width="17.00390625" style="0" customWidth="1"/>
    <col min="8" max="8" width="15.00390625" style="0" customWidth="1"/>
  </cols>
  <sheetData>
    <row r="1" spans="3:8" ht="16.5" thickBot="1">
      <c r="C1" s="22" t="s">
        <v>4</v>
      </c>
      <c r="D1" s="262" t="str">
        <f>'General Info'!F10</f>
        <v>New South Wales Section</v>
      </c>
      <c r="E1" s="263"/>
      <c r="H1" s="191" t="s">
        <v>272</v>
      </c>
    </row>
    <row r="2" spans="3:8" ht="16.5" thickBot="1">
      <c r="C2" s="22" t="s">
        <v>3</v>
      </c>
      <c r="D2" s="262">
        <f>'General Info'!C10</f>
        <v>40091</v>
      </c>
      <c r="E2" s="263"/>
      <c r="H2" s="94" t="s">
        <v>146</v>
      </c>
    </row>
    <row r="3" spans="4:6" ht="15">
      <c r="D3" s="22"/>
      <c r="E3" s="137"/>
      <c r="F3" s="137"/>
    </row>
    <row r="4" spans="1:8" ht="16.5" thickBot="1">
      <c r="A4" s="402" t="str">
        <f>'Schedule I'!A3:G3</f>
        <v>IEEE FINANCIAL REPORT FOR THE YEAR ENDING 31 DECEMBER 2001</v>
      </c>
      <c r="B4" s="402"/>
      <c r="C4" s="402"/>
      <c r="D4" s="402"/>
      <c r="E4" s="402"/>
      <c r="F4" s="402"/>
      <c r="G4" s="402"/>
      <c r="H4" s="402"/>
    </row>
    <row r="5" spans="1:8" ht="16.5" thickBot="1">
      <c r="A5" s="390" t="s">
        <v>208</v>
      </c>
      <c r="B5" s="391"/>
      <c r="C5" s="391"/>
      <c r="D5" s="391"/>
      <c r="E5" s="391"/>
      <c r="F5" s="391"/>
      <c r="G5" s="391"/>
      <c r="H5" s="392"/>
    </row>
    <row r="6" ht="5.25" customHeight="1" thickBot="1"/>
    <row r="7" spans="5:7" ht="16.5" thickBot="1">
      <c r="E7" s="33" t="s">
        <v>119</v>
      </c>
      <c r="F7" s="403" t="str">
        <f>'Schedule I'!F6</f>
        <v>Australian Dollars</v>
      </c>
      <c r="G7" s="404"/>
    </row>
    <row r="9" spans="4:6" ht="23.25">
      <c r="D9" s="405" t="s">
        <v>423</v>
      </c>
      <c r="E9" s="405"/>
      <c r="F9" s="405"/>
    </row>
    <row r="10" ht="13.5" thickBot="1"/>
    <row r="11" spans="3:8" ht="13.5" thickBot="1">
      <c r="C11" s="399" t="s">
        <v>424</v>
      </c>
      <c r="D11" s="400"/>
      <c r="E11" s="400"/>
      <c r="F11" s="401"/>
      <c r="G11" s="399" t="s">
        <v>202</v>
      </c>
      <c r="H11" s="401"/>
    </row>
    <row r="12" spans="3:8" ht="12.75">
      <c r="C12" s="101" t="s">
        <v>93</v>
      </c>
      <c r="D12" s="101" t="s">
        <v>94</v>
      </c>
      <c r="E12" s="101" t="s">
        <v>95</v>
      </c>
      <c r="F12" s="195" t="s">
        <v>142</v>
      </c>
      <c r="G12" s="196" t="s">
        <v>275</v>
      </c>
      <c r="H12" s="356" t="s">
        <v>276</v>
      </c>
    </row>
    <row r="13" spans="3:8" ht="12.75">
      <c r="C13" s="88" t="s">
        <v>344</v>
      </c>
      <c r="D13" s="356" t="s">
        <v>342</v>
      </c>
      <c r="E13" s="356" t="s">
        <v>343</v>
      </c>
      <c r="F13" s="194" t="s">
        <v>344</v>
      </c>
      <c r="G13" s="196" t="s">
        <v>274</v>
      </c>
      <c r="H13" s="88" t="s">
        <v>425</v>
      </c>
    </row>
    <row r="14" spans="3:8" ht="13.5" thickBot="1">
      <c r="C14" s="88" t="s">
        <v>133</v>
      </c>
      <c r="D14" s="4" t="s">
        <v>426</v>
      </c>
      <c r="E14" s="88" t="s">
        <v>427</v>
      </c>
      <c r="F14" s="194" t="s">
        <v>133</v>
      </c>
      <c r="G14" s="18" t="s">
        <v>428</v>
      </c>
      <c r="H14" s="88" t="s">
        <v>273</v>
      </c>
    </row>
    <row r="15" spans="1:8" ht="13.5" thickBot="1">
      <c r="A15" s="87" t="s">
        <v>154</v>
      </c>
      <c r="B15" s="175" t="s">
        <v>201</v>
      </c>
      <c r="C15" s="89" t="s">
        <v>134</v>
      </c>
      <c r="D15" s="89" t="s">
        <v>429</v>
      </c>
      <c r="E15" s="89" t="s">
        <v>360</v>
      </c>
      <c r="F15" s="193" t="s">
        <v>135</v>
      </c>
      <c r="G15" s="192" t="s">
        <v>355</v>
      </c>
      <c r="H15" s="91" t="s">
        <v>277</v>
      </c>
    </row>
    <row r="16" spans="1:8" ht="12.75">
      <c r="A16" s="142">
        <v>1</v>
      </c>
      <c r="B16" s="29" t="s">
        <v>373</v>
      </c>
      <c r="C16" s="326"/>
      <c r="D16" s="331"/>
      <c r="E16" s="357"/>
      <c r="F16" s="279">
        <f>C16+D16-E16</f>
        <v>0</v>
      </c>
      <c r="G16" s="337"/>
      <c r="H16" s="131">
        <f>G16-E16</f>
        <v>0</v>
      </c>
    </row>
    <row r="17" spans="1:8" ht="12.75">
      <c r="A17" s="142">
        <v>2</v>
      </c>
      <c r="B17" s="29" t="s">
        <v>372</v>
      </c>
      <c r="C17" s="326"/>
      <c r="D17" s="331"/>
      <c r="E17" s="326"/>
      <c r="F17" s="279">
        <f>C17+D17-E17</f>
        <v>0</v>
      </c>
      <c r="G17" s="337"/>
      <c r="H17" s="131">
        <f>G17-E17</f>
        <v>0</v>
      </c>
    </row>
    <row r="18" spans="1:8" ht="12.75">
      <c r="A18" s="142">
        <v>3</v>
      </c>
      <c r="B18" s="325" t="s">
        <v>483</v>
      </c>
      <c r="C18" s="326">
        <v>5000</v>
      </c>
      <c r="D18" s="331"/>
      <c r="E18" s="326">
        <v>5000</v>
      </c>
      <c r="F18" s="279">
        <f>C18+D18-E18</f>
        <v>0</v>
      </c>
      <c r="G18" s="337">
        <v>5000</v>
      </c>
      <c r="H18" s="131">
        <f>G18-E18</f>
        <v>0</v>
      </c>
    </row>
    <row r="19" spans="1:8" ht="12.75">
      <c r="A19" s="142">
        <v>4</v>
      </c>
      <c r="B19" s="325" t="s">
        <v>484</v>
      </c>
      <c r="C19" s="326">
        <v>10000</v>
      </c>
      <c r="D19" s="331">
        <v>89375</v>
      </c>
      <c r="E19" s="326"/>
      <c r="F19" s="279">
        <f>C19+D19-E19</f>
        <v>99375</v>
      </c>
      <c r="G19" s="337"/>
      <c r="H19" s="131">
        <f>G19-E19</f>
        <v>0</v>
      </c>
    </row>
    <row r="20" spans="1:8" ht="13.5" thickBot="1">
      <c r="A20" s="143">
        <v>5</v>
      </c>
      <c r="B20" s="327" t="s">
        <v>485</v>
      </c>
      <c r="C20" s="330">
        <v>19590.14</v>
      </c>
      <c r="D20" s="335"/>
      <c r="E20" s="358">
        <v>19590.14</v>
      </c>
      <c r="F20" s="279">
        <f>C20+D20-E20</f>
        <v>0</v>
      </c>
      <c r="G20" s="338">
        <v>19590.14</v>
      </c>
      <c r="H20" s="131">
        <f>G20-E20</f>
        <v>0</v>
      </c>
    </row>
    <row r="21" spans="2:8" ht="13.5" thickBot="1">
      <c r="B21" s="33" t="s">
        <v>200</v>
      </c>
      <c r="C21" s="132">
        <f aca="true" t="shared" si="0" ref="C21:H21">SUM(C16:C20)</f>
        <v>34590.14</v>
      </c>
      <c r="D21" s="132">
        <f t="shared" si="0"/>
        <v>89375</v>
      </c>
      <c r="E21" s="132">
        <f t="shared" si="0"/>
        <v>24590.14</v>
      </c>
      <c r="F21" s="132">
        <f t="shared" si="0"/>
        <v>99375</v>
      </c>
      <c r="G21" s="132">
        <f t="shared" si="0"/>
        <v>24590.14</v>
      </c>
      <c r="H21" s="132">
        <f t="shared" si="0"/>
        <v>0</v>
      </c>
    </row>
    <row r="22" spans="2:8" ht="13.5" thickTop="1">
      <c r="B22" s="33"/>
      <c r="C22" s="136"/>
      <c r="F22" s="135"/>
      <c r="H22" s="136" t="s">
        <v>284</v>
      </c>
    </row>
    <row r="23" spans="2:8" ht="23.25">
      <c r="B23" s="33"/>
      <c r="C23" s="136"/>
      <c r="D23" s="406" t="s">
        <v>430</v>
      </c>
      <c r="E23" s="406"/>
      <c r="F23" s="406"/>
      <c r="G23" s="406"/>
      <c r="H23" s="359" t="s">
        <v>285</v>
      </c>
    </row>
    <row r="24" ht="13.5" thickBot="1"/>
    <row r="25" spans="3:8" ht="13.5" thickBot="1">
      <c r="C25" s="399" t="s">
        <v>431</v>
      </c>
      <c r="D25" s="400"/>
      <c r="E25" s="400"/>
      <c r="F25" s="400"/>
      <c r="G25" s="400"/>
      <c r="H25" s="401"/>
    </row>
    <row r="26" spans="3:8" ht="12.75">
      <c r="C26" s="101" t="s">
        <v>93</v>
      </c>
      <c r="D26" s="101" t="s">
        <v>94</v>
      </c>
      <c r="E26" s="101" t="s">
        <v>95</v>
      </c>
      <c r="F26" s="101" t="s">
        <v>142</v>
      </c>
      <c r="G26" s="101" t="s">
        <v>275</v>
      </c>
      <c r="H26" s="195" t="s">
        <v>276</v>
      </c>
    </row>
    <row r="27" spans="3:8" ht="12.75">
      <c r="C27" s="88" t="s">
        <v>432</v>
      </c>
      <c r="D27" s="356" t="s">
        <v>342</v>
      </c>
      <c r="E27" s="356" t="s">
        <v>345</v>
      </c>
      <c r="F27" s="356" t="s">
        <v>433</v>
      </c>
      <c r="G27" s="356" t="s">
        <v>420</v>
      </c>
      <c r="H27" s="194" t="s">
        <v>432</v>
      </c>
    </row>
    <row r="28" spans="3:8" ht="13.5" thickBot="1">
      <c r="C28" s="88" t="s">
        <v>133</v>
      </c>
      <c r="D28" s="4" t="s">
        <v>426</v>
      </c>
      <c r="E28" s="88" t="s">
        <v>427</v>
      </c>
      <c r="F28" s="88" t="s">
        <v>434</v>
      </c>
      <c r="G28" s="18" t="s">
        <v>434</v>
      </c>
      <c r="H28" s="194" t="s">
        <v>133</v>
      </c>
    </row>
    <row r="29" spans="1:8" ht="13.5" thickBot="1">
      <c r="A29" s="87" t="s">
        <v>154</v>
      </c>
      <c r="B29" s="175" t="s">
        <v>201</v>
      </c>
      <c r="C29" s="89" t="s">
        <v>134</v>
      </c>
      <c r="D29" s="89" t="s">
        <v>429</v>
      </c>
      <c r="E29" s="89" t="s">
        <v>360</v>
      </c>
      <c r="F29" s="89" t="s">
        <v>421</v>
      </c>
      <c r="G29" s="89" t="s">
        <v>435</v>
      </c>
      <c r="H29" s="193" t="s">
        <v>135</v>
      </c>
    </row>
    <row r="30" spans="1:8" ht="12.75">
      <c r="A30" s="142">
        <v>1</v>
      </c>
      <c r="B30" s="29" t="s">
        <v>373</v>
      </c>
      <c r="C30" s="326"/>
      <c r="D30" s="331"/>
      <c r="E30" s="357"/>
      <c r="F30" s="360"/>
      <c r="G30" s="360">
        <v>0</v>
      </c>
      <c r="H30" s="279">
        <f>C30+D30-E30+F30-G30</f>
        <v>0</v>
      </c>
    </row>
    <row r="31" spans="1:8" ht="12.75">
      <c r="A31" s="142">
        <v>2</v>
      </c>
      <c r="B31" s="29" t="s">
        <v>372</v>
      </c>
      <c r="C31" s="326"/>
      <c r="D31" s="331"/>
      <c r="E31" s="326"/>
      <c r="F31" s="360"/>
      <c r="G31" s="360"/>
      <c r="H31" s="279">
        <f>C31+D31-E31+F31-G31</f>
        <v>0</v>
      </c>
    </row>
    <row r="32" spans="1:8" ht="12.75">
      <c r="A32" s="142">
        <v>3</v>
      </c>
      <c r="B32" s="325" t="s">
        <v>483</v>
      </c>
      <c r="C32" s="326">
        <v>5000</v>
      </c>
      <c r="D32" s="331"/>
      <c r="E32" s="326">
        <v>5000</v>
      </c>
      <c r="F32" s="360"/>
      <c r="G32" s="360"/>
      <c r="H32" s="279">
        <f>C32+D32-E32+F32-G32</f>
        <v>0</v>
      </c>
    </row>
    <row r="33" spans="1:8" ht="12.75">
      <c r="A33" s="142">
        <v>4</v>
      </c>
      <c r="B33" s="325" t="s">
        <v>490</v>
      </c>
      <c r="C33" s="326">
        <v>10000</v>
      </c>
      <c r="D33" s="331">
        <v>89375</v>
      </c>
      <c r="E33" s="326"/>
      <c r="F33" s="360"/>
      <c r="G33" s="360"/>
      <c r="H33" s="279">
        <f>C33+D33-E33+F33-G33</f>
        <v>99375</v>
      </c>
    </row>
    <row r="34" spans="1:8" ht="13.5" thickBot="1">
      <c r="A34" s="143">
        <v>5</v>
      </c>
      <c r="B34" s="325" t="s">
        <v>491</v>
      </c>
      <c r="C34" s="328">
        <v>19590.14</v>
      </c>
      <c r="D34" s="355"/>
      <c r="E34" s="361">
        <v>19590.14</v>
      </c>
      <c r="F34" s="362"/>
      <c r="G34" s="362"/>
      <c r="H34" s="279">
        <f>C34+D34-E34+F34-G34</f>
        <v>0</v>
      </c>
    </row>
    <row r="35" spans="2:8" ht="13.5" thickBot="1">
      <c r="B35" s="33" t="s">
        <v>200</v>
      </c>
      <c r="C35" s="132">
        <f aca="true" t="shared" si="1" ref="C35:H35">SUM(C30:C34)</f>
        <v>34590.14</v>
      </c>
      <c r="D35" s="132">
        <f t="shared" si="1"/>
        <v>89375</v>
      </c>
      <c r="E35" s="132">
        <f t="shared" si="1"/>
        <v>24590.14</v>
      </c>
      <c r="F35" s="132">
        <f t="shared" si="1"/>
        <v>0</v>
      </c>
      <c r="G35" s="132">
        <f t="shared" si="1"/>
        <v>0</v>
      </c>
      <c r="H35" s="132">
        <f t="shared" si="1"/>
        <v>99375</v>
      </c>
    </row>
    <row r="36" spans="3:8" ht="13.5" thickTop="1">
      <c r="C36" s="136" t="s">
        <v>286</v>
      </c>
      <c r="D36" s="135" t="s">
        <v>205</v>
      </c>
      <c r="E36" s="135" t="s">
        <v>204</v>
      </c>
      <c r="F36" s="135" t="s">
        <v>436</v>
      </c>
      <c r="G36" s="135" t="s">
        <v>436</v>
      </c>
      <c r="H36" s="135" t="s">
        <v>231</v>
      </c>
    </row>
    <row r="37" spans="3:8" ht="12.75">
      <c r="C37" s="136" t="s">
        <v>210</v>
      </c>
      <c r="D37" s="135" t="s">
        <v>309</v>
      </c>
      <c r="E37" s="135" t="s">
        <v>310</v>
      </c>
      <c r="F37" s="135" t="s">
        <v>309</v>
      </c>
      <c r="G37" s="135" t="s">
        <v>310</v>
      </c>
      <c r="H37" s="135" t="s">
        <v>210</v>
      </c>
    </row>
    <row r="40" ht="12.75">
      <c r="A40" s="4" t="s">
        <v>387</v>
      </c>
    </row>
    <row r="41" ht="15.75">
      <c r="H41" s="191" t="s">
        <v>272</v>
      </c>
    </row>
    <row r="42" spans="1:8" ht="15.75">
      <c r="A42" t="s">
        <v>384</v>
      </c>
      <c r="H42" s="94" t="s">
        <v>146</v>
      </c>
    </row>
  </sheetData>
  <sheetProtection password="CCE4" sheet="1" objects="1" scenarios="1"/>
  <mergeCells count="8">
    <mergeCell ref="C25:H25"/>
    <mergeCell ref="A4:H4"/>
    <mergeCell ref="A5:H5"/>
    <mergeCell ref="F7:G7"/>
    <mergeCell ref="D9:F9"/>
    <mergeCell ref="C11:F11"/>
    <mergeCell ref="G11:H11"/>
    <mergeCell ref="D23:G23"/>
  </mergeCells>
  <printOptions horizontalCentered="1"/>
  <pageMargins left="0.25" right="0.25" top="0.25" bottom="0" header="0.5" footer="0.5"/>
  <pageSetup horizontalDpi="300" verticalDpi="300" orientation="landscape" r:id="rId2"/>
  <drawing r:id="rId1"/>
</worksheet>
</file>

<file path=xl/worksheets/sheet6.xml><?xml version="1.0" encoding="utf-8"?>
<worksheet xmlns="http://schemas.openxmlformats.org/spreadsheetml/2006/main" xmlns:r="http://schemas.openxmlformats.org/officeDocument/2006/relationships">
  <dimension ref="A1:H37"/>
  <sheetViews>
    <sheetView showGridLines="0" zoomScale="75" zoomScaleNormal="75" workbookViewId="0" topLeftCell="A1">
      <selection activeCell="A4" sqref="A4:H4"/>
    </sheetView>
  </sheetViews>
  <sheetFormatPr defaultColWidth="9.140625" defaultRowHeight="12.75"/>
  <cols>
    <col min="1" max="1" width="5.00390625" style="0" customWidth="1"/>
    <col min="2" max="2" width="32.140625" style="0" customWidth="1"/>
    <col min="3" max="3" width="15.57421875" style="0" customWidth="1"/>
    <col min="4" max="7" width="17.00390625" style="0" customWidth="1"/>
    <col min="8" max="8" width="15.00390625" style="0" customWidth="1"/>
  </cols>
  <sheetData>
    <row r="1" spans="3:8" ht="16.5" thickBot="1">
      <c r="C1" s="22" t="s">
        <v>4</v>
      </c>
      <c r="D1" s="407" t="str">
        <f>'General Info'!F10</f>
        <v>New South Wales Section</v>
      </c>
      <c r="E1" s="408"/>
      <c r="H1" s="191" t="s">
        <v>272</v>
      </c>
    </row>
    <row r="2" spans="3:8" ht="16.5" thickBot="1">
      <c r="C2" s="22" t="s">
        <v>3</v>
      </c>
      <c r="D2" s="407">
        <f>'General Info'!C10</f>
        <v>40091</v>
      </c>
      <c r="E2" s="408"/>
      <c r="H2" s="94" t="s">
        <v>315</v>
      </c>
    </row>
    <row r="3" spans="4:6" ht="15">
      <c r="D3" s="22"/>
      <c r="E3" s="137"/>
      <c r="F3" s="137"/>
    </row>
    <row r="4" spans="1:8" ht="16.5" thickBot="1">
      <c r="A4" s="409" t="str">
        <f>'Schedule I'!A3</f>
        <v>IEEE FINANCIAL REPORT FOR THE YEAR ENDING 31 DECEMBER 2001</v>
      </c>
      <c r="B4" s="409"/>
      <c r="C4" s="409"/>
      <c r="D4" s="409"/>
      <c r="E4" s="409"/>
      <c r="F4" s="409"/>
      <c r="G4" s="409"/>
      <c r="H4" s="409"/>
    </row>
    <row r="5" spans="1:8" ht="16.5" thickBot="1">
      <c r="A5" s="390" t="s">
        <v>208</v>
      </c>
      <c r="B5" s="391"/>
      <c r="C5" s="391"/>
      <c r="D5" s="391"/>
      <c r="E5" s="391"/>
      <c r="F5" s="391"/>
      <c r="G5" s="391"/>
      <c r="H5" s="392"/>
    </row>
    <row r="6" ht="5.25" customHeight="1"/>
    <row r="9" spans="2:7" ht="13.5" thickBot="1">
      <c r="B9" s="33"/>
      <c r="D9" s="66"/>
      <c r="E9" s="66"/>
      <c r="F9" s="66"/>
      <c r="G9" s="66"/>
    </row>
    <row r="10" spans="1:8" ht="17.25" thickBot="1" thickTop="1">
      <c r="A10" s="236" t="s">
        <v>287</v>
      </c>
      <c r="B10" s="237"/>
      <c r="C10" s="237"/>
      <c r="D10" s="237"/>
      <c r="E10" s="238"/>
      <c r="F10" s="264" t="s">
        <v>119</v>
      </c>
      <c r="G10" s="403" t="str">
        <f>'Schedule I'!F6</f>
        <v>Australian Dollars</v>
      </c>
      <c r="H10" s="404"/>
    </row>
    <row r="11" ht="14.25" thickBot="1" thickTop="1"/>
    <row r="12" spans="1:8" ht="13.5" thickBot="1">
      <c r="A12" s="66"/>
      <c r="B12" s="134"/>
      <c r="C12" s="399" t="s">
        <v>280</v>
      </c>
      <c r="D12" s="400"/>
      <c r="E12" s="400"/>
      <c r="F12" s="401"/>
      <c r="G12" s="399" t="s">
        <v>281</v>
      </c>
      <c r="H12" s="412"/>
    </row>
    <row r="13" spans="3:8" ht="14.25" thickBot="1" thickTop="1">
      <c r="C13" s="101" t="s">
        <v>93</v>
      </c>
      <c r="D13" s="101" t="s">
        <v>94</v>
      </c>
      <c r="E13" s="101" t="s">
        <v>95</v>
      </c>
      <c r="F13" s="195" t="s">
        <v>142</v>
      </c>
      <c r="G13" s="196" t="s">
        <v>275</v>
      </c>
      <c r="H13" s="197" t="s">
        <v>276</v>
      </c>
    </row>
    <row r="14" spans="1:8" ht="13.5" thickBot="1">
      <c r="A14" s="410" t="s">
        <v>288</v>
      </c>
      <c r="B14" s="411"/>
      <c r="C14" s="88" t="s">
        <v>133</v>
      </c>
      <c r="D14" s="88" t="s">
        <v>342</v>
      </c>
      <c r="E14" s="88" t="s">
        <v>345</v>
      </c>
      <c r="F14" s="194" t="s">
        <v>133</v>
      </c>
      <c r="G14" s="18" t="s">
        <v>274</v>
      </c>
      <c r="H14" s="198" t="s">
        <v>273</v>
      </c>
    </row>
    <row r="15" spans="1:8" ht="13.5" thickBot="1">
      <c r="A15" s="87" t="s">
        <v>154</v>
      </c>
      <c r="B15" s="175" t="s">
        <v>279</v>
      </c>
      <c r="C15" s="89" t="s">
        <v>134</v>
      </c>
      <c r="D15" s="89" t="s">
        <v>203</v>
      </c>
      <c r="E15" s="89" t="s">
        <v>344</v>
      </c>
      <c r="F15" s="193" t="s">
        <v>135</v>
      </c>
      <c r="G15" s="192" t="s">
        <v>278</v>
      </c>
      <c r="H15" s="199" t="s">
        <v>277</v>
      </c>
    </row>
    <row r="16" spans="1:8" ht="12.75">
      <c r="A16" s="142">
        <v>1</v>
      </c>
      <c r="B16" s="325"/>
      <c r="C16" s="326"/>
      <c r="D16" s="331"/>
      <c r="E16" s="332"/>
      <c r="F16" s="279">
        <f>C16+D16-E16</f>
        <v>0</v>
      </c>
      <c r="G16" s="337"/>
      <c r="H16" s="184">
        <f>G16-E16</f>
        <v>0</v>
      </c>
    </row>
    <row r="17" spans="1:8" ht="12.75">
      <c r="A17" s="142">
        <v>2</v>
      </c>
      <c r="B17" s="325"/>
      <c r="C17" s="326"/>
      <c r="D17" s="331"/>
      <c r="E17" s="332"/>
      <c r="F17" s="279">
        <f>C17+D17-E17</f>
        <v>0</v>
      </c>
      <c r="G17" s="337"/>
      <c r="H17" s="184">
        <f>G17-E17</f>
        <v>0</v>
      </c>
    </row>
    <row r="18" spans="1:8" ht="13.5" thickBot="1">
      <c r="A18" s="143">
        <v>3</v>
      </c>
      <c r="B18" s="327"/>
      <c r="C18" s="330"/>
      <c r="D18" s="335"/>
      <c r="E18" s="336"/>
      <c r="F18" s="279">
        <f>C18+D18-E18</f>
        <v>0</v>
      </c>
      <c r="G18" s="338"/>
      <c r="H18" s="184">
        <f>G18-E18</f>
        <v>0</v>
      </c>
    </row>
    <row r="19" spans="2:8" ht="13.5" thickBot="1">
      <c r="B19" s="33" t="s">
        <v>200</v>
      </c>
      <c r="C19" s="132">
        <f aca="true" t="shared" si="0" ref="C19:H19">SUM(C16:C18)</f>
        <v>0</v>
      </c>
      <c r="D19" s="132">
        <f t="shared" si="0"/>
        <v>0</v>
      </c>
      <c r="E19" s="132">
        <f t="shared" si="0"/>
        <v>0</v>
      </c>
      <c r="F19" s="132">
        <f t="shared" si="0"/>
        <v>0</v>
      </c>
      <c r="G19" s="132">
        <f t="shared" si="0"/>
        <v>0</v>
      </c>
      <c r="H19" s="132">
        <f t="shared" si="0"/>
        <v>0</v>
      </c>
    </row>
    <row r="20" spans="3:8" ht="13.5" thickTop="1">
      <c r="C20" s="253" t="s">
        <v>282</v>
      </c>
      <c r="D20" s="253" t="s">
        <v>206</v>
      </c>
      <c r="E20" s="253" t="s">
        <v>207</v>
      </c>
      <c r="F20" s="253" t="s">
        <v>283</v>
      </c>
      <c r="G20" s="135"/>
      <c r="H20" s="136" t="s">
        <v>294</v>
      </c>
    </row>
    <row r="21" spans="3:8" ht="12.75">
      <c r="C21" s="254" t="s">
        <v>210</v>
      </c>
      <c r="D21" s="254" t="s">
        <v>308</v>
      </c>
      <c r="E21" s="254" t="s">
        <v>307</v>
      </c>
      <c r="F21" s="254" t="s">
        <v>210</v>
      </c>
      <c r="G21" s="135"/>
      <c r="H21" s="136" t="s">
        <v>285</v>
      </c>
    </row>
    <row r="22" spans="1:6" ht="16.5" thickBot="1">
      <c r="A22" s="42"/>
      <c r="B22" s="4"/>
      <c r="C22" s="255"/>
      <c r="D22" s="255"/>
      <c r="E22" s="255"/>
      <c r="F22" s="255"/>
    </row>
    <row r="23" spans="3:7" ht="13.5" thickBot="1">
      <c r="C23" s="133" t="s">
        <v>290</v>
      </c>
      <c r="D23" s="101" t="s">
        <v>292</v>
      </c>
      <c r="E23" s="101" t="s">
        <v>293</v>
      </c>
      <c r="F23" s="133" t="s">
        <v>290</v>
      </c>
      <c r="G23" s="100"/>
    </row>
    <row r="24" spans="1:7" ht="13.5" thickBot="1">
      <c r="A24" s="410" t="s">
        <v>303</v>
      </c>
      <c r="B24" s="411"/>
      <c r="C24" s="88" t="s">
        <v>140</v>
      </c>
      <c r="D24" s="88" t="s">
        <v>136</v>
      </c>
      <c r="E24" s="88" t="s">
        <v>289</v>
      </c>
      <c r="F24" s="194" t="s">
        <v>135</v>
      </c>
      <c r="G24" s="107"/>
    </row>
    <row r="25" spans="1:7" ht="13.5" thickBot="1">
      <c r="A25" s="87" t="s">
        <v>154</v>
      </c>
      <c r="B25" s="175" t="s">
        <v>279</v>
      </c>
      <c r="C25" s="89" t="s">
        <v>141</v>
      </c>
      <c r="D25" s="89" t="s">
        <v>289</v>
      </c>
      <c r="E25" s="89" t="s">
        <v>291</v>
      </c>
      <c r="F25" s="193" t="s">
        <v>445</v>
      </c>
      <c r="G25" s="33"/>
    </row>
    <row r="26" spans="1:7" ht="12.75">
      <c r="A26" s="142">
        <v>1</v>
      </c>
      <c r="B26" s="325"/>
      <c r="C26" s="326"/>
      <c r="D26" s="331"/>
      <c r="E26" s="332"/>
      <c r="F26" s="279">
        <f>C26+D26-E26</f>
        <v>0</v>
      </c>
      <c r="G26" s="107"/>
    </row>
    <row r="27" spans="1:7" ht="12.75">
      <c r="A27" s="143">
        <v>2</v>
      </c>
      <c r="B27" s="327"/>
      <c r="C27" s="329"/>
      <c r="D27" s="333"/>
      <c r="E27" s="334"/>
      <c r="F27" s="279">
        <f>C27+D27-E27</f>
        <v>0</v>
      </c>
      <c r="G27" s="107"/>
    </row>
    <row r="28" spans="1:7" ht="13.5" thickBot="1">
      <c r="A28" s="143">
        <v>3</v>
      </c>
      <c r="B28" s="327"/>
      <c r="C28" s="330"/>
      <c r="D28" s="335"/>
      <c r="E28" s="336"/>
      <c r="F28" s="279">
        <f>C28+D28-E28</f>
        <v>0</v>
      </c>
      <c r="G28" s="107"/>
    </row>
    <row r="29" spans="2:7" ht="13.5" thickBot="1">
      <c r="B29" s="33" t="s">
        <v>200</v>
      </c>
      <c r="C29" s="132">
        <f>SUM(C26:C28)</f>
        <v>0</v>
      </c>
      <c r="D29" s="132">
        <f>SUM(D26:D28)</f>
        <v>0</v>
      </c>
      <c r="E29" s="132">
        <f>SUM(E26:E28)</f>
        <v>0</v>
      </c>
      <c r="F29" s="132">
        <f>SUM(F26:F28)</f>
        <v>0</v>
      </c>
      <c r="G29" s="66"/>
    </row>
    <row r="30" spans="3:7" ht="13.5" thickTop="1">
      <c r="C30" s="136" t="s">
        <v>295</v>
      </c>
      <c r="D30" s="136" t="s">
        <v>296</v>
      </c>
      <c r="E30" s="136" t="s">
        <v>441</v>
      </c>
      <c r="F30" s="136" t="s">
        <v>283</v>
      </c>
      <c r="G30" s="216"/>
    </row>
    <row r="31" spans="3:6" ht="12.75">
      <c r="C31" s="136" t="s">
        <v>210</v>
      </c>
      <c r="D31" s="136" t="s">
        <v>305</v>
      </c>
      <c r="E31" s="136" t="s">
        <v>285</v>
      </c>
      <c r="F31" s="136" t="s">
        <v>210</v>
      </c>
    </row>
    <row r="32" spans="4:5" ht="12.75">
      <c r="D32" s="136" t="s">
        <v>304</v>
      </c>
      <c r="E32" s="136" t="s">
        <v>306</v>
      </c>
    </row>
    <row r="33" spans="5:8" ht="15.75">
      <c r="E33" s="9" t="s">
        <v>210</v>
      </c>
      <c r="H33" s="191"/>
    </row>
    <row r="36" ht="15.75">
      <c r="H36" s="191" t="s">
        <v>272</v>
      </c>
    </row>
    <row r="37" spans="1:8" ht="15.75">
      <c r="A37" t="s">
        <v>384</v>
      </c>
      <c r="H37" s="94" t="s">
        <v>315</v>
      </c>
    </row>
  </sheetData>
  <sheetProtection password="CCE4" sheet="1" objects="1" scenarios="1"/>
  <mergeCells count="9">
    <mergeCell ref="A14:B14"/>
    <mergeCell ref="A24:B24"/>
    <mergeCell ref="C12:F12"/>
    <mergeCell ref="G12:H12"/>
    <mergeCell ref="G10:H10"/>
    <mergeCell ref="D1:E1"/>
    <mergeCell ref="D2:E2"/>
    <mergeCell ref="A4:H4"/>
    <mergeCell ref="A5:H5"/>
  </mergeCells>
  <printOptions/>
  <pageMargins left="0.25" right="0.25" top="0.5" bottom="0.5" header="0.5" footer="0.5"/>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H40"/>
  <sheetViews>
    <sheetView showGridLines="0" zoomScale="75" zoomScaleNormal="75" workbookViewId="0" topLeftCell="A1">
      <selection activeCell="B28" sqref="B28"/>
    </sheetView>
  </sheetViews>
  <sheetFormatPr defaultColWidth="9.140625" defaultRowHeight="12.75"/>
  <cols>
    <col min="1" max="1" width="5.00390625" style="0" customWidth="1"/>
    <col min="2" max="2" width="45.8515625" style="0" customWidth="1"/>
    <col min="3" max="3" width="0.5625" style="0" customWidth="1"/>
    <col min="4" max="7" width="17.00390625" style="0" customWidth="1"/>
  </cols>
  <sheetData>
    <row r="1" spans="4:8" ht="16.5" thickBot="1">
      <c r="D1" s="22" t="s">
        <v>4</v>
      </c>
      <c r="E1" s="416" t="str">
        <f>'General Info'!F10</f>
        <v>New South Wales Section</v>
      </c>
      <c r="F1" s="417"/>
      <c r="H1" s="191" t="s">
        <v>267</v>
      </c>
    </row>
    <row r="2" spans="4:8" ht="15.75" thickBot="1">
      <c r="D2" s="22" t="s">
        <v>3</v>
      </c>
      <c r="E2" s="418">
        <f>'General Info'!C10</f>
        <v>40091</v>
      </c>
      <c r="F2" s="419"/>
      <c r="H2" s="33" t="s">
        <v>146</v>
      </c>
    </row>
    <row r="3" spans="4:6" ht="15">
      <c r="D3" s="22"/>
      <c r="E3" s="137"/>
      <c r="F3" s="137"/>
    </row>
    <row r="4" spans="2:7" ht="15.75">
      <c r="B4" s="389" t="str">
        <f>'Schedule I'!A3</f>
        <v>IEEE FINANCIAL REPORT FOR THE YEAR ENDING 31 DECEMBER 2001</v>
      </c>
      <c r="C4" s="389"/>
      <c r="D4" s="389"/>
      <c r="E4" s="389"/>
      <c r="F4" s="389"/>
      <c r="G4" s="389"/>
    </row>
    <row r="5" spans="4:6" ht="15.75" thickBot="1">
      <c r="D5" s="22"/>
      <c r="E5" s="137"/>
      <c r="F5" s="137"/>
    </row>
    <row r="6" spans="2:7" ht="16.5" thickBot="1">
      <c r="B6" s="390" t="s">
        <v>318</v>
      </c>
      <c r="C6" s="391"/>
      <c r="D6" s="391"/>
      <c r="E6" s="391"/>
      <c r="F6" s="391"/>
      <c r="G6" s="392"/>
    </row>
    <row r="7" ht="13.5" thickBot="1"/>
    <row r="8" spans="1:7" ht="17.25" thickBot="1" thickTop="1">
      <c r="A8" s="413" t="s">
        <v>316</v>
      </c>
      <c r="B8" s="414"/>
      <c r="C8" s="414"/>
      <c r="D8" s="415"/>
      <c r="E8" s="94" t="s">
        <v>119</v>
      </c>
      <c r="F8" s="403" t="str">
        <f>'Schedule I'!F6</f>
        <v>Australian Dollars</v>
      </c>
      <c r="G8" s="404"/>
    </row>
    <row r="9" spans="1:7" ht="13.5" thickTop="1">
      <c r="A9" s="66"/>
      <c r="B9" s="134"/>
      <c r="D9" s="101" t="s">
        <v>93</v>
      </c>
      <c r="E9" s="101" t="s">
        <v>94</v>
      </c>
      <c r="F9" s="101" t="s">
        <v>95</v>
      </c>
      <c r="G9" s="101" t="s">
        <v>142</v>
      </c>
    </row>
    <row r="10" spans="3:7" ht="13.5" thickBot="1">
      <c r="C10" s="4"/>
      <c r="D10" s="88" t="s">
        <v>133</v>
      </c>
      <c r="E10" s="88" t="s">
        <v>346</v>
      </c>
      <c r="F10" s="88" t="s">
        <v>347</v>
      </c>
      <c r="G10" s="88" t="s">
        <v>133</v>
      </c>
    </row>
    <row r="11" spans="1:7" ht="13.5" thickBot="1">
      <c r="A11" s="87" t="s">
        <v>154</v>
      </c>
      <c r="B11" s="175" t="s">
        <v>317</v>
      </c>
      <c r="C11" s="210"/>
      <c r="D11" s="364" t="s">
        <v>134</v>
      </c>
      <c r="E11" s="89" t="s">
        <v>350</v>
      </c>
      <c r="F11" s="89" t="s">
        <v>349</v>
      </c>
      <c r="G11" s="89" t="s">
        <v>135</v>
      </c>
    </row>
    <row r="12" spans="1:7" ht="12.75">
      <c r="A12" s="142">
        <v>1</v>
      </c>
      <c r="B12" s="340"/>
      <c r="C12" s="211"/>
      <c r="D12" s="337"/>
      <c r="E12" s="331"/>
      <c r="F12" s="331"/>
      <c r="G12" s="147">
        <f aca="true" t="shared" si="0" ref="G12:G17">D12+E12-F12</f>
        <v>0</v>
      </c>
    </row>
    <row r="13" spans="1:7" ht="12.75">
      <c r="A13" s="142">
        <v>2</v>
      </c>
      <c r="B13" s="340"/>
      <c r="C13" s="211"/>
      <c r="D13" s="337"/>
      <c r="E13" s="331"/>
      <c r="F13" s="331"/>
      <c r="G13" s="146">
        <f t="shared" si="0"/>
        <v>0</v>
      </c>
    </row>
    <row r="14" spans="1:7" ht="12.75">
      <c r="A14" s="143">
        <v>3</v>
      </c>
      <c r="B14" s="341"/>
      <c r="C14" s="211"/>
      <c r="D14" s="337"/>
      <c r="E14" s="331"/>
      <c r="F14" s="331"/>
      <c r="G14" s="146">
        <f t="shared" si="0"/>
        <v>0</v>
      </c>
    </row>
    <row r="15" spans="1:7" ht="12.75">
      <c r="A15" s="143">
        <v>4</v>
      </c>
      <c r="B15" s="341"/>
      <c r="C15" s="211"/>
      <c r="D15" s="337"/>
      <c r="E15" s="331"/>
      <c r="F15" s="331"/>
      <c r="G15" s="146">
        <f t="shared" si="0"/>
        <v>0</v>
      </c>
    </row>
    <row r="16" spans="1:7" ht="12.75">
      <c r="A16" s="143">
        <v>5</v>
      </c>
      <c r="B16" s="341"/>
      <c r="C16" s="211"/>
      <c r="D16" s="337"/>
      <c r="E16" s="331"/>
      <c r="F16" s="331"/>
      <c r="G16" s="146">
        <f t="shared" si="0"/>
        <v>0</v>
      </c>
    </row>
    <row r="17" spans="1:7" ht="13.5" thickBot="1">
      <c r="A17" s="143">
        <v>6</v>
      </c>
      <c r="B17" s="341"/>
      <c r="C17" s="211"/>
      <c r="D17" s="337"/>
      <c r="E17" s="331"/>
      <c r="F17" s="331"/>
      <c r="G17" s="148">
        <f t="shared" si="0"/>
        <v>0</v>
      </c>
    </row>
    <row r="18" spans="2:7" ht="13.5" thickBot="1">
      <c r="B18" s="33" t="s">
        <v>200</v>
      </c>
      <c r="D18" s="140">
        <f>SUM(D12:D17)</f>
        <v>0</v>
      </c>
      <c r="E18" s="140">
        <f>SUM(E12:E17)</f>
        <v>0</v>
      </c>
      <c r="F18" s="140">
        <f>SUM(F12:F17)</f>
        <v>0</v>
      </c>
      <c r="G18" s="132">
        <f>SUM(G12:G17)</f>
        <v>0</v>
      </c>
    </row>
    <row r="19" spans="2:7" ht="13.5" thickTop="1">
      <c r="B19" s="33"/>
      <c r="D19" s="135" t="s">
        <v>268</v>
      </c>
      <c r="E19" s="135" t="s">
        <v>211</v>
      </c>
      <c r="F19" s="135" t="s">
        <v>213</v>
      </c>
      <c r="G19" s="135" t="s">
        <v>269</v>
      </c>
    </row>
    <row r="20" spans="2:7" ht="12.75">
      <c r="B20" s="33"/>
      <c r="D20" s="135" t="s">
        <v>210</v>
      </c>
      <c r="E20" s="136" t="s">
        <v>212</v>
      </c>
      <c r="F20" s="135" t="s">
        <v>212</v>
      </c>
      <c r="G20" s="135" t="s">
        <v>210</v>
      </c>
    </row>
    <row r="21" spans="2:7" ht="12.75">
      <c r="B21" s="33"/>
      <c r="D21" s="66"/>
      <c r="E21" s="135" t="s">
        <v>311</v>
      </c>
      <c r="F21" s="135" t="s">
        <v>312</v>
      </c>
      <c r="G21" s="66"/>
    </row>
    <row r="22" spans="2:7" ht="12.75">
      <c r="B22" s="33"/>
      <c r="D22" s="66"/>
      <c r="E22" s="135"/>
      <c r="F22" s="135"/>
      <c r="G22" s="66"/>
    </row>
    <row r="23" spans="2:7" ht="13.5" thickBot="1">
      <c r="B23" s="33"/>
      <c r="D23" s="66"/>
      <c r="E23" s="66"/>
      <c r="F23" s="66"/>
      <c r="G23" s="66"/>
    </row>
    <row r="24" spans="1:7" ht="17.25" thickBot="1" thickTop="1">
      <c r="A24" s="413" t="s">
        <v>319</v>
      </c>
      <c r="B24" s="414"/>
      <c r="C24" s="414"/>
      <c r="D24" s="415"/>
      <c r="E24" s="94" t="s">
        <v>119</v>
      </c>
      <c r="F24" s="403" t="str">
        <f>'Schedule I'!F6</f>
        <v>Australian Dollars</v>
      </c>
      <c r="G24" s="404"/>
    </row>
    <row r="25" spans="4:7" ht="13.5" thickTop="1">
      <c r="D25" s="101" t="s">
        <v>93</v>
      </c>
      <c r="E25" s="101" t="s">
        <v>94</v>
      </c>
      <c r="F25" s="101" t="s">
        <v>95</v>
      </c>
      <c r="G25" s="101" t="s">
        <v>142</v>
      </c>
    </row>
    <row r="26" spans="3:7" ht="13.5" thickBot="1">
      <c r="C26" s="4"/>
      <c r="D26" s="88" t="s">
        <v>133</v>
      </c>
      <c r="E26" s="88" t="s">
        <v>346</v>
      </c>
      <c r="F26" s="88" t="s">
        <v>347</v>
      </c>
      <c r="G26" s="88" t="s">
        <v>133</v>
      </c>
    </row>
    <row r="27" spans="1:7" ht="13.5" thickBot="1">
      <c r="A27" s="87" t="s">
        <v>154</v>
      </c>
      <c r="B27" s="175" t="s">
        <v>348</v>
      </c>
      <c r="C27" s="210"/>
      <c r="D27" s="364" t="s">
        <v>134</v>
      </c>
      <c r="E27" s="89" t="s">
        <v>349</v>
      </c>
      <c r="F27" s="89" t="s">
        <v>350</v>
      </c>
      <c r="G27" s="89" t="s">
        <v>135</v>
      </c>
    </row>
    <row r="28" spans="1:7" ht="12.75">
      <c r="A28" s="141">
        <v>1</v>
      </c>
      <c r="B28" s="340"/>
      <c r="C28" s="212"/>
      <c r="D28" s="337"/>
      <c r="E28" s="331"/>
      <c r="F28" s="331"/>
      <c r="G28" s="144">
        <f aca="true" t="shared" si="1" ref="G28:G33">D28+E28-F28</f>
        <v>0</v>
      </c>
    </row>
    <row r="29" spans="1:7" ht="12.75">
      <c r="A29" s="143">
        <v>2</v>
      </c>
      <c r="B29" s="341"/>
      <c r="C29" s="212"/>
      <c r="D29" s="337"/>
      <c r="E29" s="331"/>
      <c r="F29" s="331"/>
      <c r="G29" s="131">
        <f t="shared" si="1"/>
        <v>0</v>
      </c>
    </row>
    <row r="30" spans="1:7" ht="12.75">
      <c r="A30" s="143">
        <v>3</v>
      </c>
      <c r="B30" s="341"/>
      <c r="C30" s="212"/>
      <c r="D30" s="337"/>
      <c r="E30" s="331"/>
      <c r="F30" s="331"/>
      <c r="G30" s="131">
        <f t="shared" si="1"/>
        <v>0</v>
      </c>
    </row>
    <row r="31" spans="1:7" ht="12.75">
      <c r="A31" s="143">
        <v>4</v>
      </c>
      <c r="B31" s="341"/>
      <c r="C31" s="212"/>
      <c r="D31" s="337"/>
      <c r="E31" s="331"/>
      <c r="F31" s="331"/>
      <c r="G31" s="131">
        <f t="shared" si="1"/>
        <v>0</v>
      </c>
    </row>
    <row r="32" spans="1:7" ht="12.75">
      <c r="A32" s="143">
        <v>5</v>
      </c>
      <c r="B32" s="341"/>
      <c r="C32" s="212"/>
      <c r="D32" s="337"/>
      <c r="E32" s="331"/>
      <c r="F32" s="331"/>
      <c r="G32" s="131">
        <f t="shared" si="1"/>
        <v>0</v>
      </c>
    </row>
    <row r="33" spans="1:7" ht="13.5" thickBot="1">
      <c r="A33" s="143">
        <v>6</v>
      </c>
      <c r="B33" s="341"/>
      <c r="C33" s="212"/>
      <c r="D33" s="337"/>
      <c r="E33" s="331"/>
      <c r="F33" s="331"/>
      <c r="G33" s="145">
        <f t="shared" si="1"/>
        <v>0</v>
      </c>
    </row>
    <row r="34" spans="2:7" ht="13.5" thickBot="1">
      <c r="B34" s="33" t="s">
        <v>200</v>
      </c>
      <c r="D34" s="140">
        <f>SUM(D28:D33)</f>
        <v>0</v>
      </c>
      <c r="E34" s="140">
        <f>SUM(E28:E33)</f>
        <v>0</v>
      </c>
      <c r="F34" s="140">
        <f>SUM(F28:F33)</f>
        <v>0</v>
      </c>
      <c r="G34" s="132">
        <f>SUM(G28:G33)</f>
        <v>0</v>
      </c>
    </row>
    <row r="35" spans="4:7" ht="13.5" thickTop="1">
      <c r="D35" s="135" t="s">
        <v>270</v>
      </c>
      <c r="E35" s="135" t="s">
        <v>214</v>
      </c>
      <c r="F35" s="135" t="s">
        <v>215</v>
      </c>
      <c r="G35" s="135" t="s">
        <v>271</v>
      </c>
    </row>
    <row r="36" spans="4:7" ht="12.75">
      <c r="D36" s="135" t="s">
        <v>210</v>
      </c>
      <c r="E36" s="136" t="s">
        <v>212</v>
      </c>
      <c r="F36" s="135" t="s">
        <v>212</v>
      </c>
      <c r="G36" s="135" t="s">
        <v>210</v>
      </c>
    </row>
    <row r="37" spans="4:7" ht="12.75">
      <c r="D37" s="66"/>
      <c r="E37" s="135" t="s">
        <v>313</v>
      </c>
      <c r="F37" s="135" t="s">
        <v>314</v>
      </c>
      <c r="G37" s="66"/>
    </row>
    <row r="38" ht="15.75">
      <c r="H38" s="191" t="s">
        <v>267</v>
      </c>
    </row>
    <row r="39" spans="1:8" ht="15.75">
      <c r="A39" s="268" t="s">
        <v>384</v>
      </c>
      <c r="B39" s="4"/>
      <c r="H39" s="94" t="s">
        <v>146</v>
      </c>
    </row>
    <row r="40" spans="1:4" ht="15.75">
      <c r="A40" s="139"/>
      <c r="B40" s="4"/>
      <c r="D40" s="18"/>
    </row>
  </sheetData>
  <sheetProtection password="CCE4" sheet="1" objects="1" scenarios="1"/>
  <mergeCells count="8">
    <mergeCell ref="A8:D8"/>
    <mergeCell ref="A24:D24"/>
    <mergeCell ref="E1:F1"/>
    <mergeCell ref="E2:F2"/>
    <mergeCell ref="B4:G4"/>
    <mergeCell ref="B6:G6"/>
    <mergeCell ref="F8:G8"/>
    <mergeCell ref="F24:G24"/>
  </mergeCells>
  <printOptions horizontalCentered="1"/>
  <pageMargins left="0.25" right="0.25" top="0.5" bottom="0.5" header="0.5" footer="0.5"/>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H43"/>
  <sheetViews>
    <sheetView showGridLines="0" zoomScale="75" zoomScaleNormal="75" workbookViewId="0" topLeftCell="A5">
      <selection activeCell="F14" sqref="F14"/>
    </sheetView>
  </sheetViews>
  <sheetFormatPr defaultColWidth="9.140625" defaultRowHeight="12.75"/>
  <cols>
    <col min="1" max="1" width="5.00390625" style="0" customWidth="1"/>
    <col min="2" max="2" width="45.8515625" style="0" customWidth="1"/>
    <col min="3" max="3" width="0.71875" style="0" customWidth="1"/>
    <col min="4" max="7" width="17.00390625" style="0" customWidth="1"/>
  </cols>
  <sheetData>
    <row r="1" spans="4:8" ht="16.5" thickBot="1">
      <c r="D1" s="22" t="s">
        <v>4</v>
      </c>
      <c r="E1" s="416" t="str">
        <f>'General Info'!F10</f>
        <v>New South Wales Section</v>
      </c>
      <c r="F1" s="417"/>
      <c r="H1" s="191" t="s">
        <v>267</v>
      </c>
    </row>
    <row r="2" spans="4:8" ht="15.75" thickBot="1">
      <c r="D2" s="22" t="s">
        <v>3</v>
      </c>
      <c r="E2" s="418">
        <f>'General Info'!C10</f>
        <v>40091</v>
      </c>
      <c r="F2" s="419"/>
      <c r="H2" s="33" t="s">
        <v>315</v>
      </c>
    </row>
    <row r="3" spans="4:6" ht="15">
      <c r="D3" s="22"/>
      <c r="E3" s="137"/>
      <c r="F3" s="137"/>
    </row>
    <row r="4" spans="2:7" ht="15.75">
      <c r="B4" s="389" t="str">
        <f>'Schedule I'!A3</f>
        <v>IEEE FINANCIAL REPORT FOR THE YEAR ENDING 31 DECEMBER 2001</v>
      </c>
      <c r="C4" s="389"/>
      <c r="D4" s="389"/>
      <c r="E4" s="389"/>
      <c r="F4" s="389"/>
      <c r="G4" s="389"/>
    </row>
    <row r="5" spans="4:6" ht="15.75" thickBot="1">
      <c r="D5" s="22"/>
      <c r="E5" s="137"/>
      <c r="F5" s="137"/>
    </row>
    <row r="6" spans="2:7" ht="16.5" thickBot="1">
      <c r="B6" s="390" t="s">
        <v>324</v>
      </c>
      <c r="C6" s="391"/>
      <c r="D6" s="391"/>
      <c r="E6" s="391"/>
      <c r="F6" s="391"/>
      <c r="G6" s="392"/>
    </row>
    <row r="7" spans="2:7" ht="15.75">
      <c r="B7" s="84"/>
      <c r="C7" s="84"/>
      <c r="D7" s="84"/>
      <c r="E7" s="84"/>
      <c r="F7" s="84"/>
      <c r="G7" s="84"/>
    </row>
    <row r="8" ht="13.5" thickBot="1"/>
    <row r="9" spans="1:7" ht="17.25" thickBot="1" thickTop="1">
      <c r="A9" s="413" t="s">
        <v>320</v>
      </c>
      <c r="B9" s="414"/>
      <c r="C9" s="414"/>
      <c r="D9" s="415"/>
      <c r="E9" s="94" t="s">
        <v>119</v>
      </c>
      <c r="F9" s="403" t="str">
        <f>'Schedule I'!F6</f>
        <v>Australian Dollars</v>
      </c>
      <c r="G9" s="404"/>
    </row>
    <row r="10" spans="1:7" ht="13.5" thickTop="1">
      <c r="A10" s="66"/>
      <c r="B10" s="134"/>
      <c r="D10" s="101" t="s">
        <v>93</v>
      </c>
      <c r="E10" s="101" t="s">
        <v>94</v>
      </c>
      <c r="F10" s="101" t="s">
        <v>95</v>
      </c>
      <c r="G10" s="101" t="s">
        <v>142</v>
      </c>
    </row>
    <row r="11" spans="3:7" ht="13.5" thickBot="1">
      <c r="C11" s="4"/>
      <c r="D11" s="88" t="s">
        <v>133</v>
      </c>
      <c r="E11" s="252" t="s">
        <v>351</v>
      </c>
      <c r="F11" s="252" t="s">
        <v>354</v>
      </c>
      <c r="G11" s="88" t="s">
        <v>133</v>
      </c>
    </row>
    <row r="12" spans="1:7" ht="13.5" thickBot="1">
      <c r="A12" s="87" t="s">
        <v>154</v>
      </c>
      <c r="B12" s="175" t="s">
        <v>323</v>
      </c>
      <c r="C12" s="210"/>
      <c r="D12" s="364" t="s">
        <v>134</v>
      </c>
      <c r="E12" s="91" t="s">
        <v>415</v>
      </c>
      <c r="F12" s="91" t="s">
        <v>355</v>
      </c>
      <c r="G12" s="89" t="s">
        <v>135</v>
      </c>
    </row>
    <row r="13" spans="1:7" ht="12.75">
      <c r="A13" s="142">
        <v>1</v>
      </c>
      <c r="B13" s="340" t="s">
        <v>487</v>
      </c>
      <c r="C13" s="211"/>
      <c r="D13" s="337">
        <v>102.85</v>
      </c>
      <c r="E13" s="331"/>
      <c r="F13" s="331">
        <v>102.85</v>
      </c>
      <c r="G13" s="147">
        <f aca="true" t="shared" si="0" ref="G13:G18">D13+E13-F13</f>
        <v>0</v>
      </c>
    </row>
    <row r="14" spans="1:7" ht="12.75">
      <c r="A14" s="142">
        <v>2</v>
      </c>
      <c r="B14" s="340"/>
      <c r="C14" s="211"/>
      <c r="D14" s="337"/>
      <c r="E14" s="331"/>
      <c r="F14" s="331"/>
      <c r="G14" s="146">
        <f t="shared" si="0"/>
        <v>0</v>
      </c>
    </row>
    <row r="15" spans="1:7" ht="12.75">
      <c r="A15" s="143">
        <v>3</v>
      </c>
      <c r="B15" s="341"/>
      <c r="C15" s="211"/>
      <c r="D15" s="337"/>
      <c r="E15" s="331"/>
      <c r="F15" s="331"/>
      <c r="G15" s="146">
        <f t="shared" si="0"/>
        <v>0</v>
      </c>
    </row>
    <row r="16" spans="1:7" ht="12.75">
      <c r="A16" s="143">
        <v>4</v>
      </c>
      <c r="B16" s="341"/>
      <c r="C16" s="211"/>
      <c r="D16" s="337"/>
      <c r="E16" s="331"/>
      <c r="F16" s="331"/>
      <c r="G16" s="146">
        <f t="shared" si="0"/>
        <v>0</v>
      </c>
    </row>
    <row r="17" spans="1:7" ht="12.75">
      <c r="A17" s="143">
        <v>5</v>
      </c>
      <c r="B17" s="341"/>
      <c r="C17" s="211"/>
      <c r="D17" s="337"/>
      <c r="E17" s="331"/>
      <c r="F17" s="331"/>
      <c r="G17" s="146">
        <f t="shared" si="0"/>
        <v>0</v>
      </c>
    </row>
    <row r="18" spans="1:7" ht="13.5" thickBot="1">
      <c r="A18" s="143">
        <v>6</v>
      </c>
      <c r="B18" s="341"/>
      <c r="C18" s="211"/>
      <c r="D18" s="337"/>
      <c r="E18" s="331"/>
      <c r="F18" s="331"/>
      <c r="G18" s="148">
        <f t="shared" si="0"/>
        <v>0</v>
      </c>
    </row>
    <row r="19" spans="2:7" ht="13.5" thickBot="1">
      <c r="B19" s="33" t="s">
        <v>200</v>
      </c>
      <c r="D19" s="140">
        <f>SUM(D13:D18)</f>
        <v>102.85</v>
      </c>
      <c r="E19" s="140">
        <f>SUM(E13:E18)</f>
        <v>0</v>
      </c>
      <c r="F19" s="140">
        <f>SUM(F13:F18)</f>
        <v>102.85</v>
      </c>
      <c r="G19" s="132">
        <f>SUM(G13:G18)</f>
        <v>0</v>
      </c>
    </row>
    <row r="20" spans="2:7" ht="13.5" thickTop="1">
      <c r="B20" s="33"/>
      <c r="D20" s="135" t="s">
        <v>268</v>
      </c>
      <c r="E20" s="135" t="s">
        <v>356</v>
      </c>
      <c r="F20" s="136" t="s">
        <v>395</v>
      </c>
      <c r="G20" s="135" t="s">
        <v>269</v>
      </c>
    </row>
    <row r="21" spans="1:7" ht="12.75">
      <c r="A21" t="s">
        <v>416</v>
      </c>
      <c r="B21" s="367" t="s">
        <v>448</v>
      </c>
      <c r="D21" s="135" t="s">
        <v>210</v>
      </c>
      <c r="E21" s="136" t="s">
        <v>446</v>
      </c>
      <c r="F21" s="135" t="s">
        <v>397</v>
      </c>
      <c r="G21" s="135" t="s">
        <v>210</v>
      </c>
    </row>
    <row r="22" spans="2:7" ht="12.75">
      <c r="B22" s="367" t="s">
        <v>449</v>
      </c>
      <c r="D22" s="66"/>
      <c r="E22" s="135" t="s">
        <v>311</v>
      </c>
      <c r="F22" s="135" t="s">
        <v>312</v>
      </c>
      <c r="G22" s="66"/>
    </row>
    <row r="23" spans="2:7" ht="12.75">
      <c r="B23" s="367" t="s">
        <v>451</v>
      </c>
      <c r="D23" s="66"/>
      <c r="E23" s="135"/>
      <c r="F23" s="135"/>
      <c r="G23" s="66"/>
    </row>
    <row r="24" spans="2:7" ht="13.5" thickBot="1">
      <c r="B24" s="33"/>
      <c r="D24" s="66"/>
      <c r="E24" s="66"/>
      <c r="F24" s="66"/>
      <c r="G24" s="66"/>
    </row>
    <row r="25" spans="1:7" ht="17.25" thickBot="1" thickTop="1">
      <c r="A25" s="413" t="s">
        <v>321</v>
      </c>
      <c r="B25" s="414"/>
      <c r="C25" s="414"/>
      <c r="D25" s="415"/>
      <c r="E25" s="94" t="s">
        <v>119</v>
      </c>
      <c r="F25" s="403" t="str">
        <f>'Schedule I'!F6</f>
        <v>Australian Dollars</v>
      </c>
      <c r="G25" s="404"/>
    </row>
    <row r="26" spans="4:7" ht="13.5" thickTop="1">
      <c r="D26" s="101" t="s">
        <v>93</v>
      </c>
      <c r="E26" s="101" t="s">
        <v>94</v>
      </c>
      <c r="F26" s="101" t="s">
        <v>95</v>
      </c>
      <c r="G26" s="101" t="s">
        <v>142</v>
      </c>
    </row>
    <row r="27" spans="3:7" ht="13.5" thickBot="1">
      <c r="C27" s="4"/>
      <c r="D27" s="88" t="s">
        <v>133</v>
      </c>
      <c r="E27" s="252" t="s">
        <v>351</v>
      </c>
      <c r="F27" s="252" t="s">
        <v>352</v>
      </c>
      <c r="G27" s="88" t="s">
        <v>133</v>
      </c>
    </row>
    <row r="28" spans="1:7" ht="13.5" thickBot="1">
      <c r="A28" s="87" t="s">
        <v>154</v>
      </c>
      <c r="B28" s="175" t="s">
        <v>322</v>
      </c>
      <c r="C28" s="210"/>
      <c r="D28" s="364" t="s">
        <v>134</v>
      </c>
      <c r="E28" s="91" t="s">
        <v>417</v>
      </c>
      <c r="F28" s="91" t="s">
        <v>353</v>
      </c>
      <c r="G28" s="89" t="s">
        <v>135</v>
      </c>
    </row>
    <row r="29" spans="1:7" ht="12.75">
      <c r="A29" s="141">
        <v>1</v>
      </c>
      <c r="B29" s="340" t="s">
        <v>486</v>
      </c>
      <c r="C29" s="212"/>
      <c r="D29" s="337">
        <v>428.57</v>
      </c>
      <c r="E29" s="331"/>
      <c r="F29" s="331"/>
      <c r="G29" s="144">
        <f aca="true" t="shared" si="1" ref="G29:G34">D29+E29-F29</f>
        <v>428.57</v>
      </c>
    </row>
    <row r="30" spans="1:7" ht="12.75">
      <c r="A30" s="143">
        <v>2</v>
      </c>
      <c r="B30" s="341"/>
      <c r="C30" s="212"/>
      <c r="D30" s="337"/>
      <c r="E30" s="331"/>
      <c r="F30" s="331"/>
      <c r="G30" s="131">
        <f t="shared" si="1"/>
        <v>0</v>
      </c>
    </row>
    <row r="31" spans="1:7" ht="12.75">
      <c r="A31" s="143">
        <v>3</v>
      </c>
      <c r="B31" s="341"/>
      <c r="C31" s="212"/>
      <c r="D31" s="337"/>
      <c r="E31" s="331"/>
      <c r="F31" s="331"/>
      <c r="G31" s="131">
        <f t="shared" si="1"/>
        <v>0</v>
      </c>
    </row>
    <row r="32" spans="1:7" ht="12.75">
      <c r="A32" s="143">
        <v>4</v>
      </c>
      <c r="B32" s="341"/>
      <c r="C32" s="212"/>
      <c r="D32" s="337"/>
      <c r="E32" s="331"/>
      <c r="F32" s="331"/>
      <c r="G32" s="131">
        <f t="shared" si="1"/>
        <v>0</v>
      </c>
    </row>
    <row r="33" spans="1:7" ht="12.75">
      <c r="A33" s="143">
        <v>5</v>
      </c>
      <c r="B33" s="341"/>
      <c r="C33" s="212"/>
      <c r="D33" s="337"/>
      <c r="E33" s="331"/>
      <c r="F33" s="331"/>
      <c r="G33" s="131">
        <f t="shared" si="1"/>
        <v>0</v>
      </c>
    </row>
    <row r="34" spans="1:7" ht="13.5" thickBot="1">
      <c r="A34" s="143">
        <v>6</v>
      </c>
      <c r="B34" s="341"/>
      <c r="C34" s="212"/>
      <c r="D34" s="337"/>
      <c r="E34" s="331"/>
      <c r="F34" s="331"/>
      <c r="G34" s="145">
        <f t="shared" si="1"/>
        <v>0</v>
      </c>
    </row>
    <row r="35" spans="2:7" ht="13.5" thickBot="1">
      <c r="B35" s="33" t="s">
        <v>200</v>
      </c>
      <c r="D35" s="140">
        <f>SUM(D29:D34)</f>
        <v>428.57</v>
      </c>
      <c r="E35" s="140">
        <f>SUM(E29:E34)</f>
        <v>0</v>
      </c>
      <c r="F35" s="140">
        <f>SUM(F29:F34)</f>
        <v>0</v>
      </c>
      <c r="G35" s="132">
        <f>SUM(G29:G34)</f>
        <v>428.57</v>
      </c>
    </row>
    <row r="36" spans="1:7" ht="13.5" thickTop="1">
      <c r="A36" t="s">
        <v>416</v>
      </c>
      <c r="B36" s="367" t="s">
        <v>448</v>
      </c>
      <c r="D36" s="135" t="s">
        <v>270</v>
      </c>
      <c r="E36" s="135" t="s">
        <v>356</v>
      </c>
      <c r="F36" s="136" t="s">
        <v>396</v>
      </c>
      <c r="G36" s="135" t="s">
        <v>271</v>
      </c>
    </row>
    <row r="37" spans="2:7" ht="12.75">
      <c r="B37" s="367" t="s">
        <v>450</v>
      </c>
      <c r="D37" s="135" t="s">
        <v>210</v>
      </c>
      <c r="E37" s="136" t="s">
        <v>447</v>
      </c>
      <c r="F37" s="135" t="s">
        <v>397</v>
      </c>
      <c r="G37" s="135" t="s">
        <v>210</v>
      </c>
    </row>
    <row r="38" spans="2:8" ht="15.75">
      <c r="B38" s="367" t="s">
        <v>452</v>
      </c>
      <c r="D38" s="66"/>
      <c r="E38" s="135" t="s">
        <v>313</v>
      </c>
      <c r="F38" s="135" t="s">
        <v>314</v>
      </c>
      <c r="G38" s="66"/>
      <c r="H38" s="191" t="s">
        <v>267</v>
      </c>
    </row>
    <row r="39" spans="1:8" ht="15.75">
      <c r="A39" t="s">
        <v>384</v>
      </c>
      <c r="H39" s="94" t="s">
        <v>315</v>
      </c>
    </row>
    <row r="40" ht="12.75">
      <c r="D40" s="4"/>
    </row>
    <row r="42" spans="1:2" ht="15.75">
      <c r="A42" s="139"/>
      <c r="B42" s="4"/>
    </row>
    <row r="43" spans="1:2" ht="15.75">
      <c r="A43" s="139"/>
      <c r="B43" s="4"/>
    </row>
  </sheetData>
  <sheetProtection password="CCE4" sheet="1" objects="1" scenarios="1"/>
  <mergeCells count="8">
    <mergeCell ref="A9:D9"/>
    <mergeCell ref="A25:D25"/>
    <mergeCell ref="E1:F1"/>
    <mergeCell ref="E2:F2"/>
    <mergeCell ref="B4:G4"/>
    <mergeCell ref="B6:G6"/>
    <mergeCell ref="F9:G9"/>
    <mergeCell ref="F25:G25"/>
  </mergeCells>
  <printOptions horizontalCentered="1"/>
  <pageMargins left="0.25" right="0.25" top="0.5" bottom="0.5" header="0.5" footer="0.5"/>
  <pageSetup horizontalDpi="300" verticalDpi="300" orientation="landscape" r:id="rId1"/>
</worksheet>
</file>

<file path=xl/worksheets/sheet9.xml><?xml version="1.0" encoding="utf-8"?>
<worksheet xmlns="http://schemas.openxmlformats.org/spreadsheetml/2006/main" xmlns:r="http://schemas.openxmlformats.org/officeDocument/2006/relationships">
  <dimension ref="A1:H41"/>
  <sheetViews>
    <sheetView showGridLines="0" tabSelected="1" zoomScale="75" zoomScaleNormal="75" workbookViewId="0" topLeftCell="A1">
      <selection activeCell="C1" sqref="C1:D1"/>
    </sheetView>
  </sheetViews>
  <sheetFormatPr defaultColWidth="9.140625" defaultRowHeight="12.75"/>
  <cols>
    <col min="1" max="1" width="5.00390625" style="0" customWidth="1"/>
    <col min="2" max="2" width="20.8515625" style="0" customWidth="1"/>
    <col min="3" max="3" width="33.00390625" style="0" customWidth="1"/>
    <col min="4" max="7" width="17.00390625" style="0" customWidth="1"/>
    <col min="8" max="8" width="6.140625" style="0" customWidth="1"/>
  </cols>
  <sheetData>
    <row r="1" spans="2:8" ht="15.75" thickBot="1">
      <c r="B1" s="22" t="s">
        <v>4</v>
      </c>
      <c r="C1" s="416" t="str">
        <f>'General Info'!F10</f>
        <v>New South Wales Section</v>
      </c>
      <c r="D1" s="417"/>
      <c r="H1" s="190" t="s">
        <v>265</v>
      </c>
    </row>
    <row r="2" spans="2:4" ht="15.75" thickBot="1">
      <c r="B2" s="22" t="s">
        <v>3</v>
      </c>
      <c r="C2" s="418">
        <f>'General Info'!C10</f>
        <v>40091</v>
      </c>
      <c r="D2" s="419"/>
    </row>
    <row r="3" spans="4:6" ht="15">
      <c r="D3" s="22"/>
      <c r="E3" s="137"/>
      <c r="F3" s="137"/>
    </row>
    <row r="4" spans="2:7" ht="15.75">
      <c r="B4" s="389" t="str">
        <f>'Schedule I'!A3</f>
        <v>IEEE FINANCIAL REPORT FOR THE YEAR ENDING 31 DECEMBER 2001</v>
      </c>
      <c r="C4" s="389"/>
      <c r="D4" s="389"/>
      <c r="E4" s="389"/>
      <c r="F4" s="389"/>
      <c r="G4" s="389"/>
    </row>
    <row r="5" spans="4:6" ht="15.75" thickBot="1">
      <c r="D5" s="22"/>
      <c r="E5" s="137"/>
      <c r="F5" s="137"/>
    </row>
    <row r="6" spans="2:7" ht="16.5" thickBot="1">
      <c r="B6" s="390" t="s">
        <v>467</v>
      </c>
      <c r="C6" s="391"/>
      <c r="D6" s="391"/>
      <c r="E6" s="391"/>
      <c r="F6" s="391"/>
      <c r="G6" s="392"/>
    </row>
    <row r="7" spans="2:7" ht="16.5" thickBot="1">
      <c r="B7" s="84"/>
      <c r="C7" s="84"/>
      <c r="D7" s="84"/>
      <c r="E7" s="84"/>
      <c r="F7" s="84"/>
      <c r="G7" s="84"/>
    </row>
    <row r="8" spans="2:7" ht="16.5" thickBot="1">
      <c r="B8" s="94" t="s">
        <v>119</v>
      </c>
      <c r="C8" s="265" t="str">
        <f>'Schedule I'!F6</f>
        <v>Australian Dollars</v>
      </c>
      <c r="D8" s="84"/>
      <c r="E8" s="84"/>
      <c r="F8" s="84"/>
      <c r="G8" s="84"/>
    </row>
    <row r="9" spans="1:7" ht="13.5" thickBot="1">
      <c r="A9" s="66"/>
      <c r="B9" s="134"/>
      <c r="G9" s="18" t="s">
        <v>233</v>
      </c>
    </row>
    <row r="10" spans="1:7" ht="14.25" thickBot="1" thickTop="1">
      <c r="A10" s="18" t="s">
        <v>123</v>
      </c>
      <c r="B10" s="234" t="s">
        <v>254</v>
      </c>
      <c r="C10" s="239"/>
      <c r="D10" s="181" t="s">
        <v>220</v>
      </c>
      <c r="E10" s="176" t="s">
        <v>221</v>
      </c>
      <c r="F10" s="87" t="s">
        <v>222</v>
      </c>
      <c r="G10" s="87" t="s">
        <v>223</v>
      </c>
    </row>
    <row r="11" spans="3:7" ht="13.5" thickBot="1">
      <c r="C11" s="4"/>
      <c r="D11" s="182" t="s">
        <v>232</v>
      </c>
      <c r="E11" s="177" t="s">
        <v>225</v>
      </c>
      <c r="F11" s="150" t="s">
        <v>226</v>
      </c>
      <c r="G11" s="153" t="s">
        <v>230</v>
      </c>
    </row>
    <row r="12" spans="1:7" ht="13.5" thickBot="1">
      <c r="A12" s="87" t="s">
        <v>154</v>
      </c>
      <c r="B12" s="138" t="s">
        <v>217</v>
      </c>
      <c r="C12" s="149" t="s">
        <v>218</v>
      </c>
      <c r="D12" s="183" t="s">
        <v>228</v>
      </c>
      <c r="E12" s="189" t="s">
        <v>262</v>
      </c>
      <c r="F12" s="91" t="s">
        <v>263</v>
      </c>
      <c r="G12" s="154" t="s">
        <v>224</v>
      </c>
    </row>
    <row r="13" spans="1:7" ht="12.75">
      <c r="A13" s="142">
        <v>1</v>
      </c>
      <c r="B13" s="325" t="s">
        <v>488</v>
      </c>
      <c r="C13" s="343" t="s">
        <v>489</v>
      </c>
      <c r="D13" s="342">
        <v>6570.95</v>
      </c>
      <c r="E13" s="337">
        <v>2575</v>
      </c>
      <c r="F13" s="331"/>
      <c r="G13" s="147">
        <f aca="true" t="shared" si="0" ref="G13:G18">D13+E13-F13</f>
        <v>9145.95</v>
      </c>
    </row>
    <row r="14" spans="1:7" ht="12.75">
      <c r="A14" s="142">
        <v>2</v>
      </c>
      <c r="B14" s="325"/>
      <c r="C14" s="343"/>
      <c r="D14" s="342"/>
      <c r="E14" s="337"/>
      <c r="F14" s="331"/>
      <c r="G14" s="146">
        <f t="shared" si="0"/>
        <v>0</v>
      </c>
    </row>
    <row r="15" spans="1:7" ht="12.75">
      <c r="A15" s="142">
        <v>3</v>
      </c>
      <c r="B15" s="325"/>
      <c r="C15" s="343"/>
      <c r="D15" s="342"/>
      <c r="E15" s="337"/>
      <c r="F15" s="331"/>
      <c r="G15" s="146">
        <f t="shared" si="0"/>
        <v>0</v>
      </c>
    </row>
    <row r="16" spans="1:7" ht="12.75">
      <c r="A16" s="142">
        <v>4</v>
      </c>
      <c r="B16" s="325"/>
      <c r="C16" s="343"/>
      <c r="D16" s="342"/>
      <c r="E16" s="337"/>
      <c r="F16" s="331"/>
      <c r="G16" s="146">
        <f t="shared" si="0"/>
        <v>0</v>
      </c>
    </row>
    <row r="17" spans="1:7" ht="12.75">
      <c r="A17" s="142">
        <v>5</v>
      </c>
      <c r="B17" s="327"/>
      <c r="C17" s="344"/>
      <c r="D17" s="342"/>
      <c r="E17" s="337"/>
      <c r="F17" s="331"/>
      <c r="G17" s="146">
        <f t="shared" si="0"/>
        <v>0</v>
      </c>
    </row>
    <row r="18" spans="1:7" ht="13.5" thickBot="1">
      <c r="A18" s="142">
        <v>6</v>
      </c>
      <c r="B18" s="327"/>
      <c r="C18" s="344"/>
      <c r="D18" s="342"/>
      <c r="E18" s="337"/>
      <c r="F18" s="331"/>
      <c r="G18" s="148">
        <f t="shared" si="0"/>
        <v>0</v>
      </c>
    </row>
    <row r="19" spans="2:7" ht="13.5" thickBot="1">
      <c r="B19" s="33"/>
      <c r="C19" s="33" t="s">
        <v>200</v>
      </c>
      <c r="D19" s="185">
        <f>SUM(D13:D18)</f>
        <v>6570.95</v>
      </c>
      <c r="E19" s="178">
        <f>SUM(E13:E18)</f>
        <v>2575</v>
      </c>
      <c r="F19" s="140">
        <f>SUM(F13:F18)</f>
        <v>0</v>
      </c>
      <c r="G19" s="132">
        <f>SUM(G13:G18)</f>
        <v>9145.95</v>
      </c>
    </row>
    <row r="20" spans="2:7" ht="12.75">
      <c r="B20" s="33"/>
      <c r="D20" s="186"/>
      <c r="E20" s="136"/>
      <c r="F20" s="135"/>
      <c r="G20" s="135"/>
    </row>
    <row r="21" spans="4:7" ht="13.5" thickBot="1">
      <c r="D21" s="187"/>
      <c r="G21" s="18" t="s">
        <v>233</v>
      </c>
    </row>
    <row r="22" spans="1:7" ht="13.5" thickBot="1">
      <c r="A22" s="18" t="s">
        <v>79</v>
      </c>
      <c r="B22" s="234" t="s">
        <v>255</v>
      </c>
      <c r="C22" s="239"/>
      <c r="D22" s="188" t="s">
        <v>220</v>
      </c>
      <c r="E22" s="176" t="s">
        <v>221</v>
      </c>
      <c r="F22" s="87" t="s">
        <v>222</v>
      </c>
      <c r="G22" s="87" t="s">
        <v>223</v>
      </c>
    </row>
    <row r="23" spans="3:7" ht="13.5" thickBot="1">
      <c r="C23" s="18"/>
      <c r="D23" s="182" t="s">
        <v>232</v>
      </c>
      <c r="E23" s="177" t="s">
        <v>225</v>
      </c>
      <c r="F23" s="150" t="s">
        <v>226</v>
      </c>
      <c r="G23" s="153" t="s">
        <v>230</v>
      </c>
    </row>
    <row r="24" spans="1:7" ht="13.5" thickBot="1">
      <c r="A24" s="87" t="s">
        <v>154</v>
      </c>
      <c r="B24" s="87" t="s">
        <v>219</v>
      </c>
      <c r="C24" s="149" t="s">
        <v>218</v>
      </c>
      <c r="D24" s="183" t="s">
        <v>229</v>
      </c>
      <c r="E24" s="189" t="s">
        <v>264</v>
      </c>
      <c r="F24" s="91" t="s">
        <v>263</v>
      </c>
      <c r="G24" s="154" t="s">
        <v>224</v>
      </c>
    </row>
    <row r="25" spans="1:7" ht="12.75">
      <c r="A25" s="141">
        <v>1</v>
      </c>
      <c r="B25" s="325"/>
      <c r="C25" s="345"/>
      <c r="D25" s="342"/>
      <c r="E25" s="337"/>
      <c r="F25" s="331"/>
      <c r="G25" s="144">
        <f>D25+E25-F25</f>
        <v>0</v>
      </c>
    </row>
    <row r="26" spans="1:7" ht="12.75">
      <c r="A26" s="143">
        <v>2</v>
      </c>
      <c r="B26" s="327"/>
      <c r="C26" s="346"/>
      <c r="D26" s="342"/>
      <c r="E26" s="337"/>
      <c r="F26" s="331"/>
      <c r="G26" s="131">
        <f>D26+E26-F26</f>
        <v>0</v>
      </c>
    </row>
    <row r="27" spans="1:7" ht="12.75">
      <c r="A27" s="143">
        <v>3</v>
      </c>
      <c r="B27" s="327"/>
      <c r="C27" s="346"/>
      <c r="D27" s="342"/>
      <c r="E27" s="337"/>
      <c r="F27" s="331"/>
      <c r="G27" s="131">
        <f>D27+E27-F27</f>
        <v>0</v>
      </c>
    </row>
    <row r="28" spans="1:7" ht="13.5" thickBot="1">
      <c r="A28" s="143">
        <v>4</v>
      </c>
      <c r="B28" s="327"/>
      <c r="C28" s="346"/>
      <c r="D28" s="342"/>
      <c r="E28" s="337"/>
      <c r="F28" s="331"/>
      <c r="G28" s="145">
        <f>D28+E28-F28</f>
        <v>0</v>
      </c>
    </row>
    <row r="29" spans="2:7" ht="13.5" thickBot="1">
      <c r="B29" s="33"/>
      <c r="C29" s="33" t="s">
        <v>200</v>
      </c>
      <c r="D29" s="185">
        <f>SUM(D25:D28)</f>
        <v>0</v>
      </c>
      <c r="E29" s="178">
        <f>SUM(E25:E28)</f>
        <v>0</v>
      </c>
      <c r="F29" s="140">
        <f>SUM(F25:F28)</f>
        <v>0</v>
      </c>
      <c r="G29" s="132">
        <f>SUM(G25:G28)</f>
        <v>0</v>
      </c>
    </row>
    <row r="30" spans="4:7" ht="13.5" thickBot="1">
      <c r="D30" s="186"/>
      <c r="E30" s="135"/>
      <c r="F30" s="135"/>
      <c r="G30" s="135"/>
    </row>
    <row r="31" spans="1:7" ht="13.5" thickBot="1">
      <c r="A31" s="18" t="s">
        <v>80</v>
      </c>
      <c r="B31" s="234" t="s">
        <v>81</v>
      </c>
      <c r="C31" s="239"/>
      <c r="D31" s="347"/>
      <c r="E31" s="135"/>
      <c r="F31" s="135"/>
      <c r="G31" s="135"/>
    </row>
    <row r="32" spans="4:7" ht="13.5" thickBot="1">
      <c r="D32" s="187"/>
      <c r="E32" s="135"/>
      <c r="F32" s="135"/>
      <c r="G32" s="66"/>
    </row>
    <row r="33" spans="1:7" ht="13.5" thickBot="1">
      <c r="A33" s="18" t="s">
        <v>82</v>
      </c>
      <c r="B33" s="234" t="s">
        <v>438</v>
      </c>
      <c r="C33" s="239"/>
      <c r="D33" s="347"/>
      <c r="E33" s="180" t="s">
        <v>439</v>
      </c>
      <c r="F33" s="286"/>
      <c r="G33" s="295"/>
    </row>
    <row r="34" ht="13.5" thickBot="1">
      <c r="D34" s="187"/>
    </row>
    <row r="35" spans="1:7" ht="12.75" customHeight="1" thickBot="1">
      <c r="A35" s="179" t="s">
        <v>124</v>
      </c>
      <c r="B35" s="234" t="s">
        <v>382</v>
      </c>
      <c r="C35" s="239"/>
      <c r="D35" s="347"/>
      <c r="E35" s="180" t="s">
        <v>418</v>
      </c>
      <c r="F35" s="103"/>
      <c r="G35" s="283"/>
    </row>
    <row r="36" spans="1:4" ht="16.5" thickBot="1">
      <c r="A36" s="139"/>
      <c r="B36" s="4"/>
      <c r="D36" s="187"/>
    </row>
    <row r="37" spans="2:7" ht="13.5" thickBot="1">
      <c r="B37" s="234" t="s">
        <v>266</v>
      </c>
      <c r="C37" s="239"/>
      <c r="D37" s="280">
        <f>D19+D29+D31+D33+D35</f>
        <v>6570.95</v>
      </c>
      <c r="E37" s="180" t="s">
        <v>261</v>
      </c>
      <c r="F37" s="103"/>
      <c r="G37" s="172"/>
    </row>
    <row r="39" spans="1:2" ht="12.75">
      <c r="A39" s="18" t="s">
        <v>340</v>
      </c>
      <c r="B39" s="4" t="s">
        <v>234</v>
      </c>
    </row>
    <row r="40" spans="2:8" ht="12.75">
      <c r="B40" t="s">
        <v>493</v>
      </c>
      <c r="H40" s="190" t="s">
        <v>265</v>
      </c>
    </row>
    <row r="41" spans="1:3" ht="12.75">
      <c r="A41" t="s">
        <v>384</v>
      </c>
      <c r="C41" t="s">
        <v>494</v>
      </c>
    </row>
  </sheetData>
  <sheetProtection password="CCE4" sheet="1" objects="1" scenarios="1"/>
  <mergeCells count="4">
    <mergeCell ref="C1:D1"/>
    <mergeCell ref="C2:D2"/>
    <mergeCell ref="B4:G4"/>
    <mergeCell ref="B6:G6"/>
  </mergeCells>
  <printOptions horizontalCentered="1"/>
  <pageMargins left="0.25" right="0.25" top="0.5" bottom="0.5" header="0.5" footer="0.5"/>
  <pageSetup horizontalDpi="300" verticalDpi="3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 2000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NSW Section</dc:title>
  <dc:subject/>
  <dc:creator>Gateway Authorized Customer</dc:creator>
  <cp:keywords/>
  <dc:description/>
  <cp:lastModifiedBy>David Burger</cp:lastModifiedBy>
  <cp:lastPrinted>2001-10-26T18:31:53Z</cp:lastPrinted>
  <dcterms:created xsi:type="dcterms:W3CDTF">1998-03-31T17:51:01Z</dcterms:created>
  <dcterms:modified xsi:type="dcterms:W3CDTF">2002-04-03T04:26:33Z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