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1"/>
  </bookViews>
  <sheets>
    <sheet name="2003 Pro Forma Statement" sheetId="1" r:id="rId1"/>
    <sheet name="Income Forecast Detail" sheetId="2" r:id="rId2"/>
    <sheet name="Expense Budget Detail" sheetId="3" r:id="rId3"/>
  </sheets>
  <definedNames>
    <definedName name="_xlnm.Print_Titles" localSheetId="2">'Expense Budget Detail'!$1:$1</definedName>
    <definedName name="_xlnm.Print_Titles" localSheetId="1">'Income Forecast Detail'!$1:$1</definedName>
  </definedNames>
  <calcPr fullCalcOnLoad="1"/>
</workbook>
</file>

<file path=xl/sharedStrings.xml><?xml version="1.0" encoding="utf-8"?>
<sst xmlns="http://schemas.openxmlformats.org/spreadsheetml/2006/main" count="234" uniqueCount="123">
  <si>
    <t>Account</t>
  </si>
  <si>
    <t>Description</t>
  </si>
  <si>
    <t>1.10</t>
  </si>
  <si>
    <t>Individual Contributions</t>
  </si>
  <si>
    <t>1.20</t>
  </si>
  <si>
    <t>Corporate Contributions</t>
  </si>
  <si>
    <t>1.30</t>
  </si>
  <si>
    <t>Foundation Contributions</t>
  </si>
  <si>
    <t>No Items Budgeted</t>
  </si>
  <si>
    <t>2.10</t>
  </si>
  <si>
    <t>Meeting and Social Events Revenue</t>
  </si>
  <si>
    <t>Banquet Revenue</t>
  </si>
  <si>
    <t>Picnic Revenue</t>
  </si>
  <si>
    <t>16 Attendees at $20</t>
  </si>
  <si>
    <t>16 Attendees at $10</t>
  </si>
  <si>
    <t>20 Attendees at $5</t>
  </si>
  <si>
    <t>Family Day (Park) Revenue</t>
  </si>
  <si>
    <t>15 Attendees at $20</t>
  </si>
  <si>
    <t>2.20</t>
  </si>
  <si>
    <t>Publication Revenue</t>
  </si>
  <si>
    <t>2.30</t>
  </si>
  <si>
    <t>IEEE Advertising Revenue</t>
  </si>
  <si>
    <t>2.40</t>
  </si>
  <si>
    <t>Non-IEEE Advertising Revenue</t>
  </si>
  <si>
    <t>Newsletter Advertising</t>
  </si>
  <si>
    <t>2.50</t>
  </si>
  <si>
    <t>Conference Revenue</t>
  </si>
  <si>
    <t>2.60</t>
  </si>
  <si>
    <t>Educational Activities Revenue</t>
  </si>
  <si>
    <t>2.70</t>
  </si>
  <si>
    <t>Professional Activities Revenue</t>
  </si>
  <si>
    <t>2.80</t>
  </si>
  <si>
    <t>Student Activities Revenue</t>
  </si>
  <si>
    <t>3.10</t>
  </si>
  <si>
    <t>IEEE HQ Rebate</t>
  </si>
  <si>
    <t>Estimated 2003 Rebate</t>
  </si>
  <si>
    <t>3.15</t>
  </si>
  <si>
    <t>Regional Assessment</t>
  </si>
  <si>
    <t>3.20</t>
  </si>
  <si>
    <t>From Region</t>
  </si>
  <si>
    <t>3.30</t>
  </si>
  <si>
    <t>From Section/Council</t>
  </si>
  <si>
    <t>3.40</t>
  </si>
  <si>
    <t>Interest Income</t>
  </si>
  <si>
    <t>Estimated Concentration Account Interest Income</t>
  </si>
  <si>
    <t>3.50</t>
  </si>
  <si>
    <t>Dividend Income</t>
  </si>
  <si>
    <t>3.60</t>
  </si>
  <si>
    <t>3.62</t>
  </si>
  <si>
    <t>Unrealized Gain or Loss (Investments)</t>
  </si>
  <si>
    <t>Realized Gain or Loss (Investments)</t>
  </si>
  <si>
    <t>3.65</t>
  </si>
  <si>
    <t>Gain or Loss (Furniture or Equipment)</t>
  </si>
  <si>
    <t>Income</t>
  </si>
  <si>
    <t>Expenses</t>
  </si>
  <si>
    <t>4.10</t>
  </si>
  <si>
    <t>Meeting Expenses</t>
  </si>
  <si>
    <t>Total Income</t>
  </si>
  <si>
    <t>EXCOM Refreshments (12 meetings x $75)</t>
  </si>
  <si>
    <t>4.20</t>
  </si>
  <si>
    <t>Publication Expenses</t>
  </si>
  <si>
    <t>Web Page Maintenance (12 months x $165)</t>
  </si>
  <si>
    <t>Paper Newsletter Printing (3 issues x 250)</t>
  </si>
  <si>
    <t>Postage for Paper Newsletter</t>
  </si>
  <si>
    <t>4.30</t>
  </si>
  <si>
    <t>IEEE Advertising Expenses</t>
  </si>
  <si>
    <t>IEEE Autotestcon Sponsorship</t>
  </si>
  <si>
    <t>4.40</t>
  </si>
  <si>
    <t>Non-IEEE Advertising Expenses</t>
  </si>
  <si>
    <t>4.50</t>
  </si>
  <si>
    <t>Conference Expenses</t>
  </si>
  <si>
    <t>4.60</t>
  </si>
  <si>
    <t>Educational Activities Expenses</t>
  </si>
  <si>
    <t>4.70</t>
  </si>
  <si>
    <t>Professional Activities Expenses</t>
  </si>
  <si>
    <t>Awards Banquet</t>
  </si>
  <si>
    <t>Awards Banquet Entertainment</t>
  </si>
  <si>
    <t>4.80</t>
  </si>
  <si>
    <t>Student Activities Expenses</t>
  </si>
  <si>
    <t>Student Chapter Support</t>
  </si>
  <si>
    <t>Video Library Update</t>
  </si>
  <si>
    <t>4.90</t>
  </si>
  <si>
    <t>Grants and Awards Expenses</t>
  </si>
  <si>
    <t>Chapter Award Plaques</t>
  </si>
  <si>
    <t>5.10</t>
  </si>
  <si>
    <t>Occupancy Expenses</t>
  </si>
  <si>
    <t>5.20</t>
  </si>
  <si>
    <t>Travel Expenses</t>
  </si>
  <si>
    <t>5.30</t>
  </si>
  <si>
    <t>Salaries</t>
  </si>
  <si>
    <t>5.40</t>
  </si>
  <si>
    <t>Payroll Taxes</t>
  </si>
  <si>
    <t>5.50</t>
  </si>
  <si>
    <t>Section/Chapter Support</t>
  </si>
  <si>
    <t>AESS Support</t>
  </si>
  <si>
    <t>AP/MTT Support</t>
  </si>
  <si>
    <t>C Support</t>
  </si>
  <si>
    <t>COM/SP/VT Support</t>
  </si>
  <si>
    <t>CS/RA/SMC Support</t>
  </si>
  <si>
    <t>ED/CPMT Support</t>
  </si>
  <si>
    <t>LEO Support</t>
  </si>
  <si>
    <t>PE/IA/PEL Support</t>
  </si>
  <si>
    <t>UFFC Support</t>
  </si>
  <si>
    <t>5.52</t>
  </si>
  <si>
    <t>Region Support</t>
  </si>
  <si>
    <t>5.54</t>
  </si>
  <si>
    <t>RAB Expenses</t>
  </si>
  <si>
    <t>5.56</t>
  </si>
  <si>
    <t>IEEE HQ/Society Expenses</t>
  </si>
  <si>
    <t>5.57</t>
  </si>
  <si>
    <t>Depreciation</t>
  </si>
  <si>
    <t>6.10</t>
  </si>
  <si>
    <t>Fundraising Postage and Supplies</t>
  </si>
  <si>
    <t>Total Expenses</t>
  </si>
  <si>
    <t>Projected Cash Flow 2003</t>
  </si>
  <si>
    <t>2003 Budget</t>
  </si>
  <si>
    <t>2003 YTD</t>
  </si>
  <si>
    <t>2003 Outlook</t>
  </si>
  <si>
    <t>2003 Variance</t>
  </si>
  <si>
    <t>2004 Proposed</t>
  </si>
  <si>
    <t>Change from 2003</t>
  </si>
  <si>
    <t>TOTAL EXPENSES</t>
  </si>
  <si>
    <t>TOTAL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</si>
</sst>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41" sqref="C41"/>
    </sheetView>
  </sheetViews>
  <sheetFormatPr defaultColWidth="9.140625" defaultRowHeight="12.75"/>
  <cols>
    <col min="2" max="2" width="45.7109375" style="0" customWidth="1"/>
    <col min="3" max="4" width="18.28125" style="0" customWidth="1"/>
  </cols>
  <sheetData>
    <row r="1" ht="12.75">
      <c r="A1" s="9" t="s">
        <v>53</v>
      </c>
    </row>
    <row r="2" spans="1:3" ht="12.75">
      <c r="A2" s="7" t="s">
        <v>2</v>
      </c>
      <c r="B2" s="3" t="s">
        <v>3</v>
      </c>
      <c r="C2" s="1">
        <f>SUM(C3)</f>
        <v>0</v>
      </c>
    </row>
    <row r="3" spans="1:3" ht="12.75">
      <c r="A3" s="7" t="s">
        <v>4</v>
      </c>
      <c r="B3" s="3" t="s">
        <v>5</v>
      </c>
      <c r="C3" s="1">
        <v>0</v>
      </c>
    </row>
    <row r="4" spans="1:3" ht="12.75">
      <c r="A4" s="7" t="s">
        <v>6</v>
      </c>
      <c r="B4" s="3" t="s">
        <v>7</v>
      </c>
      <c r="C4" s="1">
        <v>0</v>
      </c>
    </row>
    <row r="5" spans="1:3" ht="12.75">
      <c r="A5" s="7" t="s">
        <v>9</v>
      </c>
      <c r="B5" s="3" t="s">
        <v>10</v>
      </c>
      <c r="C5" s="1">
        <v>400</v>
      </c>
    </row>
    <row r="6" spans="1:3" ht="12.75">
      <c r="A6" s="7" t="s">
        <v>18</v>
      </c>
      <c r="B6" s="3" t="s">
        <v>19</v>
      </c>
      <c r="C6" s="1">
        <v>0</v>
      </c>
    </row>
    <row r="7" spans="1:3" ht="12.75">
      <c r="A7" s="7" t="s">
        <v>20</v>
      </c>
      <c r="B7" s="3" t="s">
        <v>21</v>
      </c>
      <c r="C7" s="1">
        <v>0</v>
      </c>
    </row>
    <row r="8" spans="1:3" ht="12.75">
      <c r="A8" s="7" t="s">
        <v>22</v>
      </c>
      <c r="B8" s="3" t="s">
        <v>23</v>
      </c>
      <c r="C8" s="1">
        <v>100</v>
      </c>
    </row>
    <row r="9" spans="1:3" ht="12.75">
      <c r="A9" s="7" t="s">
        <v>25</v>
      </c>
      <c r="B9" s="3" t="s">
        <v>26</v>
      </c>
      <c r="C9" s="1">
        <v>0</v>
      </c>
    </row>
    <row r="10" spans="1:3" ht="12.75">
      <c r="A10" s="7" t="s">
        <v>27</v>
      </c>
      <c r="B10" s="3" t="s">
        <v>28</v>
      </c>
      <c r="C10" s="1">
        <v>0</v>
      </c>
    </row>
    <row r="11" spans="1:3" ht="12.75">
      <c r="A11" s="7" t="s">
        <v>29</v>
      </c>
      <c r="B11" s="3" t="s">
        <v>30</v>
      </c>
      <c r="C11" s="1">
        <v>480</v>
      </c>
    </row>
    <row r="12" spans="1:3" ht="12.75">
      <c r="A12" s="7" t="s">
        <v>31</v>
      </c>
      <c r="B12" s="3" t="s">
        <v>32</v>
      </c>
      <c r="C12" s="1">
        <v>0</v>
      </c>
    </row>
    <row r="13" spans="1:3" ht="12.75">
      <c r="A13" s="7" t="s">
        <v>33</v>
      </c>
      <c r="B13" s="3" t="s">
        <v>34</v>
      </c>
      <c r="C13" s="1">
        <v>6800</v>
      </c>
    </row>
    <row r="14" spans="1:3" ht="12.75">
      <c r="A14" s="7" t="s">
        <v>36</v>
      </c>
      <c r="B14" s="3" t="s">
        <v>37</v>
      </c>
      <c r="C14" s="1">
        <v>0</v>
      </c>
    </row>
    <row r="15" spans="1:3" ht="12.75">
      <c r="A15" s="7" t="s">
        <v>38</v>
      </c>
      <c r="B15" s="3" t="s">
        <v>39</v>
      </c>
      <c r="C15" s="1">
        <v>0</v>
      </c>
    </row>
    <row r="16" spans="1:3" ht="12.75">
      <c r="A16" s="7" t="s">
        <v>40</v>
      </c>
      <c r="B16" s="3" t="s">
        <v>41</v>
      </c>
      <c r="C16" s="1">
        <v>0</v>
      </c>
    </row>
    <row r="17" spans="1:3" ht="12.75">
      <c r="A17" s="7" t="s">
        <v>42</v>
      </c>
      <c r="B17" s="3" t="s">
        <v>43</v>
      </c>
      <c r="C17" s="1">
        <v>180</v>
      </c>
    </row>
    <row r="18" spans="1:3" ht="12.75">
      <c r="A18" s="7" t="s">
        <v>45</v>
      </c>
      <c r="B18" s="3" t="s">
        <v>46</v>
      </c>
      <c r="C18" s="1">
        <v>0</v>
      </c>
    </row>
    <row r="19" spans="1:3" ht="12.75">
      <c r="A19" s="7" t="s">
        <v>47</v>
      </c>
      <c r="B19" s="3" t="s">
        <v>50</v>
      </c>
      <c r="C19" s="1">
        <v>0</v>
      </c>
    </row>
    <row r="20" spans="1:3" ht="12.75">
      <c r="A20" s="7" t="s">
        <v>48</v>
      </c>
      <c r="B20" s="3" t="s">
        <v>49</v>
      </c>
      <c r="C20" s="1">
        <v>0</v>
      </c>
    </row>
    <row r="21" spans="1:3" ht="12.75">
      <c r="A21" s="7" t="s">
        <v>51</v>
      </c>
      <c r="B21" s="3" t="s">
        <v>52</v>
      </c>
      <c r="C21" s="1">
        <v>0</v>
      </c>
    </row>
    <row r="22" spans="2:3" ht="12.75">
      <c r="B22" s="9" t="s">
        <v>57</v>
      </c>
      <c r="C22" s="14">
        <f>SUM(C2:C21)</f>
        <v>7960</v>
      </c>
    </row>
    <row r="23" ht="12.75">
      <c r="A23" s="10"/>
    </row>
    <row r="24" ht="12.75">
      <c r="A24" s="10" t="s">
        <v>54</v>
      </c>
    </row>
    <row r="25" spans="1:4" ht="12.75">
      <c r="A25" s="13" t="s">
        <v>55</v>
      </c>
      <c r="B25" s="9" t="s">
        <v>56</v>
      </c>
      <c r="C25" s="9"/>
      <c r="D25" s="14">
        <v>900</v>
      </c>
    </row>
    <row r="26" spans="1:4" ht="12.75">
      <c r="A26" s="13" t="s">
        <v>59</v>
      </c>
      <c r="B26" s="9" t="s">
        <v>60</v>
      </c>
      <c r="C26" s="9"/>
      <c r="D26" s="14">
        <v>3730</v>
      </c>
    </row>
    <row r="27" spans="1:4" ht="12.75">
      <c r="A27" s="13" t="s">
        <v>64</v>
      </c>
      <c r="B27" s="9" t="s">
        <v>65</v>
      </c>
      <c r="C27" s="9"/>
      <c r="D27" s="14">
        <v>0</v>
      </c>
    </row>
    <row r="28" spans="1:4" ht="12.75">
      <c r="A28" s="13" t="s">
        <v>67</v>
      </c>
      <c r="B28" s="9" t="s">
        <v>68</v>
      </c>
      <c r="C28" s="9"/>
      <c r="D28" s="14">
        <v>0</v>
      </c>
    </row>
    <row r="29" spans="1:4" ht="12.75">
      <c r="A29" s="13" t="s">
        <v>69</v>
      </c>
      <c r="B29" s="9" t="s">
        <v>70</v>
      </c>
      <c r="C29" s="9"/>
      <c r="D29" s="14">
        <v>5000</v>
      </c>
    </row>
    <row r="30" spans="1:4" ht="12.75">
      <c r="A30" s="13" t="s">
        <v>71</v>
      </c>
      <c r="B30" s="9" t="s">
        <v>72</v>
      </c>
      <c r="C30" s="9"/>
      <c r="D30" s="14">
        <v>250</v>
      </c>
    </row>
    <row r="31" spans="1:4" ht="12.75">
      <c r="A31" s="13" t="s">
        <v>73</v>
      </c>
      <c r="B31" s="9" t="s">
        <v>74</v>
      </c>
      <c r="C31" s="9"/>
      <c r="D31" s="14">
        <v>2900</v>
      </c>
    </row>
    <row r="32" spans="1:4" ht="12.75">
      <c r="A32" s="13" t="s">
        <v>77</v>
      </c>
      <c r="B32" s="9" t="s">
        <v>78</v>
      </c>
      <c r="C32" s="9"/>
      <c r="D32" s="14">
        <v>250</v>
      </c>
    </row>
    <row r="33" spans="1:4" ht="12.75">
      <c r="A33" s="13" t="s">
        <v>81</v>
      </c>
      <c r="B33" s="9" t="s">
        <v>82</v>
      </c>
      <c r="C33" s="9"/>
      <c r="D33" s="14">
        <v>500</v>
      </c>
    </row>
    <row r="34" spans="1:4" ht="12.75">
      <c r="A34" s="13" t="s">
        <v>84</v>
      </c>
      <c r="B34" s="9" t="s">
        <v>85</v>
      </c>
      <c r="C34" s="9"/>
      <c r="D34" s="14">
        <v>0</v>
      </c>
    </row>
    <row r="35" spans="1:4" ht="12.75">
      <c r="A35" s="13" t="s">
        <v>86</v>
      </c>
      <c r="B35" s="9" t="s">
        <v>87</v>
      </c>
      <c r="C35" s="9"/>
      <c r="D35" s="14">
        <v>0</v>
      </c>
    </row>
    <row r="36" spans="1:4" ht="12.75">
      <c r="A36" s="13" t="s">
        <v>88</v>
      </c>
      <c r="B36" s="9" t="s">
        <v>89</v>
      </c>
      <c r="C36" s="9"/>
      <c r="D36" s="14">
        <v>0</v>
      </c>
    </row>
    <row r="37" spans="1:4" ht="12.75">
      <c r="A37" s="13" t="s">
        <v>90</v>
      </c>
      <c r="B37" s="9" t="s">
        <v>91</v>
      </c>
      <c r="C37" s="9"/>
      <c r="D37" s="14">
        <v>0</v>
      </c>
    </row>
    <row r="38" spans="1:4" ht="12.75">
      <c r="A38" s="13" t="s">
        <v>92</v>
      </c>
      <c r="B38" s="9" t="s">
        <v>93</v>
      </c>
      <c r="C38" s="9"/>
      <c r="D38" s="14">
        <v>700</v>
      </c>
    </row>
    <row r="39" spans="1:4" ht="12.75">
      <c r="A39" s="13" t="s">
        <v>103</v>
      </c>
      <c r="B39" s="9" t="s">
        <v>104</v>
      </c>
      <c r="C39" s="9"/>
      <c r="D39" s="14">
        <v>0</v>
      </c>
    </row>
    <row r="40" spans="1:4" ht="12.75">
      <c r="A40" s="13" t="s">
        <v>105</v>
      </c>
      <c r="B40" s="9" t="s">
        <v>106</v>
      </c>
      <c r="C40" s="9"/>
      <c r="D40" s="14">
        <v>0</v>
      </c>
    </row>
    <row r="41" spans="1:4" ht="12.75">
      <c r="A41" s="13" t="s">
        <v>107</v>
      </c>
      <c r="B41" s="9" t="s">
        <v>108</v>
      </c>
      <c r="C41" s="9"/>
      <c r="D41" s="14">
        <v>0</v>
      </c>
    </row>
    <row r="42" spans="1:4" ht="12.75">
      <c r="A42" s="13" t="s">
        <v>109</v>
      </c>
      <c r="B42" s="9" t="s">
        <v>110</v>
      </c>
      <c r="C42" s="9"/>
      <c r="D42" s="14">
        <v>0</v>
      </c>
    </row>
    <row r="43" spans="1:4" ht="12.75">
      <c r="A43" s="13" t="s">
        <v>111</v>
      </c>
      <c r="B43" s="9" t="s">
        <v>112</v>
      </c>
      <c r="C43" s="9"/>
      <c r="D43" s="14">
        <v>0</v>
      </c>
    </row>
    <row r="44" spans="2:4" ht="12.75">
      <c r="B44" s="9" t="s">
        <v>113</v>
      </c>
      <c r="C44" s="9"/>
      <c r="D44" s="14">
        <f>SUM(D25:D43)</f>
        <v>14230</v>
      </c>
    </row>
    <row r="46" spans="2:3" ht="12.75">
      <c r="B46" s="9" t="s">
        <v>114</v>
      </c>
      <c r="C46" s="14">
        <f>SUM(C22-D44)</f>
        <v>-6270</v>
      </c>
    </row>
  </sheetData>
  <printOptions/>
  <pageMargins left="0.75" right="0.75" top="1" bottom="1" header="0.5" footer="0.5"/>
  <pageSetup horizontalDpi="600" verticalDpi="600" orientation="portrait" scale="9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7">
      <selection activeCell="H67" sqref="H67"/>
    </sheetView>
  </sheetViews>
  <sheetFormatPr defaultColWidth="9.140625" defaultRowHeight="12.75"/>
  <cols>
    <col min="1" max="1" width="9.140625" style="8" customWidth="1"/>
    <col min="2" max="2" width="45.7109375" style="2" customWidth="1"/>
    <col min="3" max="5" width="18.28125" style="4" customWidth="1"/>
    <col min="6" max="6" width="18.28125" style="17" customWidth="1"/>
    <col min="7" max="7" width="18.28125" style="4" customWidth="1"/>
    <col min="8" max="8" width="18.28125" style="17" customWidth="1"/>
    <col min="9" max="16384" width="9.140625" style="2" customWidth="1"/>
  </cols>
  <sheetData>
    <row r="1" spans="1:10" s="5" customFormat="1" ht="12.75">
      <c r="A1" s="7" t="s">
        <v>0</v>
      </c>
      <c r="B1" s="5" t="s">
        <v>1</v>
      </c>
      <c r="C1" s="6" t="s">
        <v>115</v>
      </c>
      <c r="D1" s="6" t="s">
        <v>116</v>
      </c>
      <c r="E1" s="6" t="s">
        <v>117</v>
      </c>
      <c r="F1" s="16" t="s">
        <v>118</v>
      </c>
      <c r="G1" s="6" t="s">
        <v>119</v>
      </c>
      <c r="H1" s="16" t="s">
        <v>120</v>
      </c>
      <c r="J1" s="7"/>
    </row>
    <row r="2" spans="1:10" ht="12.75">
      <c r="A2" s="7" t="s">
        <v>2</v>
      </c>
      <c r="B2" s="3" t="s">
        <v>3</v>
      </c>
      <c r="C2" s="1">
        <f>SUM(C3)</f>
        <v>0</v>
      </c>
      <c r="D2" s="1">
        <v>0</v>
      </c>
      <c r="E2" s="4">
        <v>0</v>
      </c>
      <c r="G2" s="6">
        <v>0</v>
      </c>
      <c r="J2" s="7"/>
    </row>
    <row r="3" spans="2:10" ht="12.75">
      <c r="B3" s="2" t="s">
        <v>8</v>
      </c>
      <c r="C3" s="4">
        <v>0</v>
      </c>
      <c r="G3" s="6"/>
      <c r="J3" s="7"/>
    </row>
    <row r="4" spans="7:10" ht="12.75">
      <c r="G4" s="6"/>
      <c r="J4" s="7"/>
    </row>
    <row r="5" spans="1:10" ht="12.75">
      <c r="A5" s="7" t="s">
        <v>4</v>
      </c>
      <c r="B5" s="3" t="s">
        <v>5</v>
      </c>
      <c r="C5" s="1">
        <f>SUM(C6)</f>
        <v>0</v>
      </c>
      <c r="D5" s="1">
        <v>0</v>
      </c>
      <c r="E5" s="4">
        <v>0</v>
      </c>
      <c r="G5" s="6">
        <v>0</v>
      </c>
      <c r="J5" s="7"/>
    </row>
    <row r="6" spans="2:10" ht="12.75">
      <c r="B6" s="2" t="s">
        <v>8</v>
      </c>
      <c r="C6" s="4">
        <v>0</v>
      </c>
      <c r="G6" s="6"/>
      <c r="J6" s="7"/>
    </row>
    <row r="7" ht="12.75">
      <c r="G7" s="18"/>
    </row>
    <row r="8" spans="1:7" ht="12.75">
      <c r="A8" s="7" t="s">
        <v>6</v>
      </c>
      <c r="B8" s="3" t="s">
        <v>7</v>
      </c>
      <c r="C8" s="1">
        <f>SUM(C9)</f>
        <v>0</v>
      </c>
      <c r="D8" s="1">
        <v>0</v>
      </c>
      <c r="E8" s="4">
        <v>0</v>
      </c>
      <c r="G8" s="4">
        <v>0</v>
      </c>
    </row>
    <row r="9" spans="2:3" ht="12.75">
      <c r="B9" s="2" t="s">
        <v>8</v>
      </c>
      <c r="C9" s="4">
        <v>0</v>
      </c>
    </row>
    <row r="11" spans="1:8" ht="12.75">
      <c r="A11" s="7" t="s">
        <v>9</v>
      </c>
      <c r="B11" s="3" t="s">
        <v>10</v>
      </c>
      <c r="C11" s="1">
        <f>SUM(C12:C15)</f>
        <v>400</v>
      </c>
      <c r="D11" s="4">
        <v>0</v>
      </c>
      <c r="E11" s="4">
        <v>100</v>
      </c>
      <c r="F11" s="17">
        <f>(E11-C11)/C11</f>
        <v>-0.75</v>
      </c>
      <c r="G11" s="4">
        <v>150</v>
      </c>
      <c r="H11" s="17">
        <f>(G11-C11)/C11</f>
        <v>-0.625</v>
      </c>
    </row>
    <row r="12" ht="12.75">
      <c r="B12" s="2" t="s">
        <v>12</v>
      </c>
    </row>
    <row r="13" spans="2:3" ht="12.75">
      <c r="B13" s="2" t="s">
        <v>15</v>
      </c>
      <c r="C13" s="4">
        <v>100</v>
      </c>
    </row>
    <row r="14" ht="12.75">
      <c r="B14" s="2" t="s">
        <v>16</v>
      </c>
    </row>
    <row r="15" spans="2:3" ht="12.75">
      <c r="B15" s="2" t="s">
        <v>17</v>
      </c>
      <c r="C15" s="4">
        <v>300</v>
      </c>
    </row>
    <row r="17" spans="1:7" ht="12.75">
      <c r="A17" s="7" t="s">
        <v>18</v>
      </c>
      <c r="B17" s="3" t="s">
        <v>19</v>
      </c>
      <c r="C17" s="1">
        <f>SUM(C18)</f>
        <v>0</v>
      </c>
      <c r="D17" s="4">
        <v>0</v>
      </c>
      <c r="E17" s="4">
        <v>0</v>
      </c>
      <c r="G17" s="4">
        <v>0</v>
      </c>
    </row>
    <row r="18" spans="2:3" ht="12.75">
      <c r="B18" s="2" t="s">
        <v>8</v>
      </c>
      <c r="C18" s="4">
        <v>0</v>
      </c>
    </row>
    <row r="20" spans="1:7" ht="12.75">
      <c r="A20" s="7" t="s">
        <v>20</v>
      </c>
      <c r="B20" s="3" t="s">
        <v>21</v>
      </c>
      <c r="C20" s="1">
        <f>SUM(C21)</f>
        <v>0</v>
      </c>
      <c r="E20" s="4">
        <v>0</v>
      </c>
      <c r="G20" s="4">
        <v>0</v>
      </c>
    </row>
    <row r="21" spans="2:3" ht="12.75">
      <c r="B21" s="2" t="s">
        <v>8</v>
      </c>
      <c r="C21" s="4">
        <v>0</v>
      </c>
    </row>
    <row r="23" spans="1:8" ht="12.75">
      <c r="A23" s="7" t="s">
        <v>22</v>
      </c>
      <c r="B23" s="3" t="s">
        <v>23</v>
      </c>
      <c r="C23" s="1">
        <f>SUM(C24)</f>
        <v>100</v>
      </c>
      <c r="D23" s="4">
        <v>0</v>
      </c>
      <c r="E23" s="4">
        <v>0</v>
      </c>
      <c r="F23" s="17">
        <f>(E23-C23)/C23</f>
        <v>-1</v>
      </c>
      <c r="G23" s="4">
        <v>0</v>
      </c>
      <c r="H23" s="17">
        <f>(G23-C23)/C23</f>
        <v>-1</v>
      </c>
    </row>
    <row r="24" spans="2:3" ht="12.75">
      <c r="B24" s="2" t="s">
        <v>24</v>
      </c>
      <c r="C24" s="4">
        <v>100</v>
      </c>
    </row>
    <row r="26" spans="1:7" ht="12.75">
      <c r="A26" s="7" t="s">
        <v>25</v>
      </c>
      <c r="B26" s="3" t="s">
        <v>26</v>
      </c>
      <c r="C26" s="1">
        <f>SUM(C27)</f>
        <v>0</v>
      </c>
      <c r="D26" s="4">
        <v>0</v>
      </c>
      <c r="E26" s="4">
        <v>0</v>
      </c>
      <c r="G26" s="4">
        <v>0</v>
      </c>
    </row>
    <row r="27" spans="2:3" ht="12.75">
      <c r="B27" s="2" t="s">
        <v>8</v>
      </c>
      <c r="C27" s="4">
        <v>0</v>
      </c>
    </row>
    <row r="29" spans="1:7" ht="12.75">
      <c r="A29" s="7" t="s">
        <v>27</v>
      </c>
      <c r="B29" s="3" t="s">
        <v>28</v>
      </c>
      <c r="C29" s="1">
        <f>SUM(C30)</f>
        <v>0</v>
      </c>
      <c r="D29" s="4">
        <v>0</v>
      </c>
      <c r="E29" s="4">
        <v>0</v>
      </c>
      <c r="G29" s="4">
        <v>0</v>
      </c>
    </row>
    <row r="30" spans="2:3" ht="12.75">
      <c r="B30" s="2" t="s">
        <v>8</v>
      </c>
      <c r="C30" s="4">
        <v>0</v>
      </c>
    </row>
    <row r="32" spans="1:8" ht="12.75">
      <c r="A32" s="7" t="s">
        <v>29</v>
      </c>
      <c r="B32" s="3" t="s">
        <v>30</v>
      </c>
      <c r="C32" s="1">
        <f>SUM(C33:C35)</f>
        <v>480</v>
      </c>
      <c r="D32" s="4">
        <v>558</v>
      </c>
      <c r="E32" s="4">
        <v>558</v>
      </c>
      <c r="F32" s="17">
        <f>(E32-C32)/C32</f>
        <v>0.1625</v>
      </c>
      <c r="G32" s="4">
        <v>500</v>
      </c>
      <c r="H32" s="17">
        <f>(G32-C32)/C32</f>
        <v>0.041666666666666664</v>
      </c>
    </row>
    <row r="33" ht="12.75">
      <c r="B33" s="2" t="s">
        <v>11</v>
      </c>
    </row>
    <row r="34" spans="2:3" ht="12.75">
      <c r="B34" s="2" t="s">
        <v>13</v>
      </c>
      <c r="C34" s="4">
        <v>320</v>
      </c>
    </row>
    <row r="35" spans="2:3" ht="12.75">
      <c r="B35" s="2" t="s">
        <v>14</v>
      </c>
      <c r="C35" s="4">
        <v>160</v>
      </c>
    </row>
    <row r="37" spans="1:7" ht="12.75">
      <c r="A37" s="7" t="s">
        <v>31</v>
      </c>
      <c r="B37" s="3" t="s">
        <v>32</v>
      </c>
      <c r="C37" s="1">
        <f>SUM(C38)</f>
        <v>0</v>
      </c>
      <c r="D37" s="4">
        <v>0</v>
      </c>
      <c r="E37" s="4">
        <v>0</v>
      </c>
      <c r="G37" s="4">
        <v>0</v>
      </c>
    </row>
    <row r="38" spans="2:3" ht="12.75">
      <c r="B38" s="2" t="s">
        <v>8</v>
      </c>
      <c r="C38" s="4">
        <v>0</v>
      </c>
    </row>
    <row r="40" spans="1:8" ht="12.75">
      <c r="A40" s="7" t="s">
        <v>33</v>
      </c>
      <c r="B40" s="3" t="s">
        <v>34</v>
      </c>
      <c r="C40" s="1">
        <f>SUM(C41)</f>
        <v>6800</v>
      </c>
      <c r="D40" s="4">
        <v>8020.65</v>
      </c>
      <c r="E40" s="4">
        <v>8020.65</v>
      </c>
      <c r="F40" s="17">
        <f>(E40-C40)/C40</f>
        <v>0.17950735294117642</v>
      </c>
      <c r="G40" s="4">
        <v>7750</v>
      </c>
      <c r="H40" s="17">
        <f>(G40-C40)/C40</f>
        <v>0.13970588235294118</v>
      </c>
    </row>
    <row r="41" spans="2:3" ht="12.75">
      <c r="B41" s="2" t="s">
        <v>35</v>
      </c>
      <c r="C41" s="4">
        <v>6800</v>
      </c>
    </row>
    <row r="42" ht="12.75">
      <c r="F42" s="16"/>
    </row>
    <row r="43" spans="1:7" ht="12.75">
      <c r="A43" s="7" t="s">
        <v>36</v>
      </c>
      <c r="B43" s="3" t="s">
        <v>37</v>
      </c>
      <c r="C43" s="1">
        <f>SUM(C44)</f>
        <v>0</v>
      </c>
      <c r="D43" s="4">
        <v>0</v>
      </c>
      <c r="E43" s="4">
        <v>0</v>
      </c>
      <c r="F43" s="16"/>
      <c r="G43" s="4">
        <v>0</v>
      </c>
    </row>
    <row r="44" spans="2:6" ht="12.75">
      <c r="B44" s="2" t="s">
        <v>8</v>
      </c>
      <c r="F44" s="16"/>
    </row>
    <row r="45" ht="12.75">
      <c r="F45" s="16"/>
    </row>
    <row r="46" spans="1:7" ht="12.75">
      <c r="A46" s="7" t="s">
        <v>38</v>
      </c>
      <c r="B46" s="3" t="s">
        <v>39</v>
      </c>
      <c r="C46" s="1">
        <f>SUM(C47)</f>
        <v>0</v>
      </c>
      <c r="D46" s="4">
        <v>8</v>
      </c>
      <c r="E46" s="4">
        <v>8</v>
      </c>
      <c r="F46" s="17" t="e">
        <f>(E46-C46)/C46</f>
        <v>#DIV/0!</v>
      </c>
      <c r="G46" s="4">
        <v>0</v>
      </c>
    </row>
    <row r="47" spans="2:3" ht="12.75">
      <c r="B47" s="2" t="s">
        <v>8</v>
      </c>
      <c r="C47" s="4">
        <v>0</v>
      </c>
    </row>
    <row r="49" spans="1:7" ht="12.75">
      <c r="A49" s="7" t="s">
        <v>40</v>
      </c>
      <c r="B49" s="3" t="s">
        <v>41</v>
      </c>
      <c r="C49" s="1">
        <f>SUM(C50)</f>
        <v>0</v>
      </c>
      <c r="D49" s="4">
        <v>0</v>
      </c>
      <c r="E49" s="4">
        <v>0</v>
      </c>
      <c r="G49" s="4">
        <v>0</v>
      </c>
    </row>
    <row r="50" spans="2:3" ht="12.75">
      <c r="B50" s="2" t="s">
        <v>8</v>
      </c>
      <c r="C50" s="4">
        <v>0</v>
      </c>
    </row>
    <row r="52" spans="1:8" ht="12.75">
      <c r="A52" s="7" t="s">
        <v>42</v>
      </c>
      <c r="B52" s="3" t="s">
        <v>43</v>
      </c>
      <c r="C52" s="1">
        <f>SUM(C53)</f>
        <v>180</v>
      </c>
      <c r="D52" s="4">
        <v>206.34</v>
      </c>
      <c r="E52" s="4">
        <f>D52/10*12</f>
        <v>247.608</v>
      </c>
      <c r="F52" s="17">
        <f>(E52-C52)/C52</f>
        <v>0.37560000000000004</v>
      </c>
      <c r="G52" s="4">
        <v>225</v>
      </c>
      <c r="H52" s="17">
        <f>(G52-C52)/C52</f>
        <v>0.25</v>
      </c>
    </row>
    <row r="53" spans="2:3" ht="12.75">
      <c r="B53" s="2" t="s">
        <v>44</v>
      </c>
      <c r="C53" s="4">
        <v>180</v>
      </c>
    </row>
    <row r="55" spans="1:7" ht="12.75">
      <c r="A55" s="7" t="s">
        <v>45</v>
      </c>
      <c r="B55" s="3" t="s">
        <v>46</v>
      </c>
      <c r="C55" s="1">
        <f>SUM(C56)</f>
        <v>0</v>
      </c>
      <c r="D55" s="4">
        <v>0</v>
      </c>
      <c r="E55" s="4">
        <v>0</v>
      </c>
      <c r="G55" s="4">
        <v>0</v>
      </c>
    </row>
    <row r="56" spans="2:3" ht="12.75">
      <c r="B56" s="2" t="s">
        <v>8</v>
      </c>
      <c r="C56" s="4">
        <v>0</v>
      </c>
    </row>
    <row r="58" spans="1:7" ht="12.75">
      <c r="A58" s="7" t="s">
        <v>47</v>
      </c>
      <c r="B58" s="3" t="s">
        <v>50</v>
      </c>
      <c r="C58" s="1">
        <f>SUM(C59)</f>
        <v>0</v>
      </c>
      <c r="D58" s="4">
        <v>0</v>
      </c>
      <c r="E58" s="4">
        <v>0</v>
      </c>
      <c r="G58" s="4">
        <v>0</v>
      </c>
    </row>
    <row r="59" spans="2:3" ht="12.75">
      <c r="B59" s="2" t="s">
        <v>8</v>
      </c>
      <c r="C59" s="4">
        <v>0</v>
      </c>
    </row>
    <row r="61" spans="1:7" ht="12.75">
      <c r="A61" s="7" t="s">
        <v>48</v>
      </c>
      <c r="B61" s="3" t="s">
        <v>49</v>
      </c>
      <c r="C61" s="1">
        <f>SUM(C62)</f>
        <v>0</v>
      </c>
      <c r="D61" s="4">
        <v>0</v>
      </c>
      <c r="E61" s="4">
        <v>0</v>
      </c>
      <c r="G61" s="4">
        <v>0</v>
      </c>
    </row>
    <row r="62" spans="2:3" ht="12.75">
      <c r="B62" s="2" t="s">
        <v>8</v>
      </c>
      <c r="C62" s="4">
        <v>0</v>
      </c>
    </row>
    <row r="64" spans="1:7" ht="12.75">
      <c r="A64" s="7" t="s">
        <v>51</v>
      </c>
      <c r="B64" s="3" t="s">
        <v>52</v>
      </c>
      <c r="C64" s="1">
        <f>SUM(C65)</f>
        <v>0</v>
      </c>
      <c r="D64" s="4">
        <v>0</v>
      </c>
      <c r="E64" s="4">
        <v>0</v>
      </c>
      <c r="G64" s="4">
        <v>0</v>
      </c>
    </row>
    <row r="65" spans="2:3" ht="12.75">
      <c r="B65" s="2" t="s">
        <v>8</v>
      </c>
      <c r="C65" s="4">
        <v>0</v>
      </c>
    </row>
    <row r="67" spans="1:8" s="3" customFormat="1" ht="12.75">
      <c r="A67" s="7"/>
      <c r="B67" s="3" t="s">
        <v>122</v>
      </c>
      <c r="C67" s="1">
        <f>SUM(C11,C23,C32,C40,C52)</f>
        <v>7960</v>
      </c>
      <c r="D67" s="1">
        <f>SUM(D2:D66)</f>
        <v>8792.99</v>
      </c>
      <c r="E67" s="1">
        <f>SUM(E2:E66)</f>
        <v>8934.258</v>
      </c>
      <c r="F67" s="20">
        <f>(E67-C67)/C67</f>
        <v>0.12239422110552761</v>
      </c>
      <c r="G67" s="1">
        <f>SUM(G2:G66)</f>
        <v>8625</v>
      </c>
      <c r="H67" s="20">
        <f>(G67-C67)/C67</f>
        <v>0.0835427135678392</v>
      </c>
    </row>
  </sheetData>
  <printOptions/>
  <pageMargins left="0.75" right="0.75" top="1" bottom="1" header="0.5" footer="0.5"/>
  <pageSetup fitToHeight="0" fitToWidth="1" horizontalDpi="600" verticalDpi="600" orientation="landscape" scale="75" r:id="rId1"/>
  <headerFooter alignWithMargins="0">
    <oddHeader>&amp;C&amp;A</oddHeader>
    <oddFooter>&amp;CPage &amp;P</oddFooter>
  </headerFooter>
  <ignoredErrors>
    <ignoredError sqref="F6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25">
      <selection activeCell="G79" sqref="G79"/>
    </sheetView>
  </sheetViews>
  <sheetFormatPr defaultColWidth="9.140625" defaultRowHeight="12.75"/>
  <cols>
    <col min="1" max="1" width="9.140625" style="15" customWidth="1"/>
    <col min="2" max="2" width="38.421875" style="0" bestFit="1" customWidth="1"/>
    <col min="3" max="3" width="18.28125" style="0" customWidth="1"/>
    <col min="4" max="5" width="18.28125" style="12" customWidth="1"/>
    <col min="6" max="6" width="18.28125" style="19" customWidth="1"/>
    <col min="7" max="7" width="18.28125" style="12" customWidth="1"/>
    <col min="8" max="8" width="18.28125" style="19" customWidth="1"/>
  </cols>
  <sheetData>
    <row r="1" spans="1:8" ht="12.75">
      <c r="A1" s="7" t="s">
        <v>0</v>
      </c>
      <c r="B1" s="5" t="s">
        <v>1</v>
      </c>
      <c r="C1" s="11" t="s">
        <v>115</v>
      </c>
      <c r="D1" s="6" t="s">
        <v>116</v>
      </c>
      <c r="E1" s="6" t="s">
        <v>117</v>
      </c>
      <c r="F1" s="16" t="s">
        <v>118</v>
      </c>
      <c r="G1" s="6" t="s">
        <v>119</v>
      </c>
      <c r="H1" s="16" t="s">
        <v>120</v>
      </c>
    </row>
    <row r="2" spans="1:8" ht="12.75">
      <c r="A2" s="13" t="s">
        <v>55</v>
      </c>
      <c r="B2" s="9" t="s">
        <v>56</v>
      </c>
      <c r="C2" s="14">
        <f>SUM(C3)</f>
        <v>900</v>
      </c>
      <c r="D2" s="12">
        <v>520.57</v>
      </c>
      <c r="E2" s="12">
        <f>D2/10*12</f>
        <v>624.684</v>
      </c>
      <c r="F2" s="19">
        <f>(E2-C2)/C2</f>
        <v>-0.3059066666666667</v>
      </c>
      <c r="G2" s="12">
        <v>800</v>
      </c>
      <c r="H2" s="19">
        <f>(G2-C2)/C2</f>
        <v>-0.1111111111111111</v>
      </c>
    </row>
    <row r="3" spans="2:3" ht="12.75">
      <c r="B3" t="s">
        <v>58</v>
      </c>
      <c r="C3" s="12">
        <v>900</v>
      </c>
    </row>
    <row r="4" ht="12.75">
      <c r="C4" s="12"/>
    </row>
    <row r="5" spans="1:8" ht="12.75">
      <c r="A5" s="13" t="s">
        <v>59</v>
      </c>
      <c r="B5" s="9" t="s">
        <v>60</v>
      </c>
      <c r="C5" s="14">
        <f>SUM(C6:C8)</f>
        <v>3730</v>
      </c>
      <c r="D5" s="12">
        <v>1967.25</v>
      </c>
      <c r="E5" s="12">
        <v>1967.25</v>
      </c>
      <c r="F5" s="19">
        <f>(E5-C5)/C5</f>
        <v>-0.47258713136729225</v>
      </c>
      <c r="G5" s="12">
        <v>4000</v>
      </c>
      <c r="H5" s="19">
        <f>(G5-C5)/C5</f>
        <v>0.07238605898123325</v>
      </c>
    </row>
    <row r="6" spans="2:3" ht="12.75">
      <c r="B6" t="s">
        <v>61</v>
      </c>
      <c r="C6" s="12">
        <v>1980</v>
      </c>
    </row>
    <row r="7" spans="2:3" ht="12.75">
      <c r="B7" t="s">
        <v>62</v>
      </c>
      <c r="C7" s="12">
        <v>750</v>
      </c>
    </row>
    <row r="8" spans="2:3" ht="12.75">
      <c r="B8" t="s">
        <v>63</v>
      </c>
      <c r="C8" s="12">
        <v>1000</v>
      </c>
    </row>
    <row r="9" ht="12.75">
      <c r="C9" s="12"/>
    </row>
    <row r="10" spans="1:4" ht="12.75">
      <c r="A10" s="13" t="s">
        <v>64</v>
      </c>
      <c r="B10" s="9" t="s">
        <v>65</v>
      </c>
      <c r="C10" s="14">
        <f>SUM(C11)</f>
        <v>0</v>
      </c>
      <c r="D10" s="12">
        <v>0</v>
      </c>
    </row>
    <row r="11" spans="2:3" ht="12.75">
      <c r="B11" t="s">
        <v>8</v>
      </c>
      <c r="C11" s="12">
        <v>0</v>
      </c>
    </row>
    <row r="12" ht="12.75">
      <c r="C12" s="12"/>
    </row>
    <row r="13" spans="1:4" ht="12.75">
      <c r="A13" s="13" t="s">
        <v>67</v>
      </c>
      <c r="B13" s="9" t="s">
        <v>68</v>
      </c>
      <c r="C13" s="14">
        <f>SUM(C14)</f>
        <v>0</v>
      </c>
      <c r="D13" s="12">
        <v>0</v>
      </c>
    </row>
    <row r="14" spans="2:3" ht="12.75">
      <c r="B14" t="s">
        <v>8</v>
      </c>
      <c r="C14" s="12">
        <v>0</v>
      </c>
    </row>
    <row r="15" ht="12.75">
      <c r="C15" s="12"/>
    </row>
    <row r="16" spans="1:7" ht="12.75">
      <c r="A16" s="13" t="s">
        <v>69</v>
      </c>
      <c r="B16" s="9" t="s">
        <v>70</v>
      </c>
      <c r="C16" s="14">
        <f>SUM(C17)</f>
        <v>5000</v>
      </c>
      <c r="D16" s="12">
        <v>5000</v>
      </c>
      <c r="E16" s="12">
        <v>5000</v>
      </c>
      <c r="F16" s="19">
        <f>(E16-C16)/C16</f>
        <v>0</v>
      </c>
      <c r="G16" s="12">
        <v>0</v>
      </c>
    </row>
    <row r="17" spans="2:3" ht="12.75">
      <c r="B17" t="s">
        <v>66</v>
      </c>
      <c r="C17" s="12">
        <v>5000</v>
      </c>
    </row>
    <row r="18" ht="12.75">
      <c r="C18" s="12"/>
    </row>
    <row r="19" spans="1:7" ht="12.75">
      <c r="A19" s="13" t="s">
        <v>71</v>
      </c>
      <c r="B19" s="9" t="s">
        <v>72</v>
      </c>
      <c r="C19" s="14">
        <f>SUM(C20)</f>
        <v>250</v>
      </c>
      <c r="D19" s="12">
        <v>0</v>
      </c>
      <c r="G19" s="12">
        <v>250</v>
      </c>
    </row>
    <row r="20" spans="2:3" ht="12.75">
      <c r="B20" t="s">
        <v>80</v>
      </c>
      <c r="C20" s="12">
        <v>250</v>
      </c>
    </row>
    <row r="21" ht="12.75">
      <c r="C21" s="12"/>
    </row>
    <row r="22" spans="1:8" ht="12.75">
      <c r="A22" s="13" t="s">
        <v>73</v>
      </c>
      <c r="B22" s="9" t="s">
        <v>74</v>
      </c>
      <c r="C22" s="14">
        <f>SUM(C23:C24)</f>
        <v>2900</v>
      </c>
      <c r="D22" s="12">
        <v>1974.75</v>
      </c>
      <c r="E22" s="12">
        <v>1974.75</v>
      </c>
      <c r="F22" s="19">
        <f>(E22-C22)/C22</f>
        <v>-0.31905172413793104</v>
      </c>
      <c r="G22" s="12">
        <v>1500</v>
      </c>
      <c r="H22" s="19">
        <f>(G22-C22)/C22</f>
        <v>-0.4827586206896552</v>
      </c>
    </row>
    <row r="23" spans="2:3" ht="12.75">
      <c r="B23" t="s">
        <v>75</v>
      </c>
      <c r="C23" s="12">
        <v>2500</v>
      </c>
    </row>
    <row r="24" spans="2:3" ht="12.75">
      <c r="B24" t="s">
        <v>76</v>
      </c>
      <c r="C24" s="12">
        <v>400</v>
      </c>
    </row>
    <row r="25" ht="12.75">
      <c r="C25" s="12"/>
    </row>
    <row r="26" spans="1:8" ht="12.75">
      <c r="A26" s="13" t="s">
        <v>77</v>
      </c>
      <c r="B26" s="9" t="s">
        <v>78</v>
      </c>
      <c r="C26" s="14">
        <f>SUM(C27)</f>
        <v>250</v>
      </c>
      <c r="D26" s="12">
        <v>0</v>
      </c>
      <c r="G26" s="12">
        <v>250</v>
      </c>
      <c r="H26" s="19">
        <f>(G26-C26)/C26</f>
        <v>0</v>
      </c>
    </row>
    <row r="27" spans="2:3" ht="12.75">
      <c r="B27" t="s">
        <v>79</v>
      </c>
      <c r="C27" s="12">
        <v>250</v>
      </c>
    </row>
    <row r="28" ht="12.75">
      <c r="C28" s="12"/>
    </row>
    <row r="29" spans="1:8" ht="12.75">
      <c r="A29" s="13" t="s">
        <v>81</v>
      </c>
      <c r="B29" s="9" t="s">
        <v>82</v>
      </c>
      <c r="C29" s="14">
        <f>SUM(C30)</f>
        <v>500</v>
      </c>
      <c r="D29" s="12">
        <v>0</v>
      </c>
      <c r="G29" s="12">
        <v>500</v>
      </c>
      <c r="H29" s="19">
        <f>(G29-C29)/C29</f>
        <v>0</v>
      </c>
    </row>
    <row r="30" spans="2:3" ht="12.75">
      <c r="B30" t="s">
        <v>83</v>
      </c>
      <c r="C30" s="12">
        <v>500</v>
      </c>
    </row>
    <row r="31" ht="12.75">
      <c r="C31" s="12"/>
    </row>
    <row r="32" spans="1:4" ht="12.75">
      <c r="A32" s="13" t="s">
        <v>84</v>
      </c>
      <c r="B32" s="9" t="s">
        <v>85</v>
      </c>
      <c r="C32" s="14">
        <f>SUM(C33)</f>
        <v>0</v>
      </c>
      <c r="D32" s="12">
        <v>0</v>
      </c>
    </row>
    <row r="33" spans="2:3" ht="12.75">
      <c r="B33" t="s">
        <v>8</v>
      </c>
      <c r="C33" s="12">
        <v>0</v>
      </c>
    </row>
    <row r="34" ht="12.75">
      <c r="C34" s="12"/>
    </row>
    <row r="35" spans="1:7" ht="12.75">
      <c r="A35" s="13" t="s">
        <v>86</v>
      </c>
      <c r="B35" s="9" t="s">
        <v>87</v>
      </c>
      <c r="C35" s="14">
        <f>SUM(C36)</f>
        <v>0</v>
      </c>
      <c r="D35" s="12">
        <v>1756.15</v>
      </c>
      <c r="E35" s="12">
        <f>D35+3*360</f>
        <v>2836.15</v>
      </c>
      <c r="G35" s="12">
        <v>2500</v>
      </c>
    </row>
    <row r="36" spans="2:3" ht="12.75">
      <c r="B36" t="s">
        <v>8</v>
      </c>
      <c r="C36" s="12">
        <v>0</v>
      </c>
    </row>
    <row r="37" ht="12.75">
      <c r="C37" s="12"/>
    </row>
    <row r="38" spans="1:4" ht="12.75">
      <c r="A38" s="13" t="s">
        <v>88</v>
      </c>
      <c r="B38" s="9" t="s">
        <v>89</v>
      </c>
      <c r="C38" s="14">
        <f>SUM(C39)</f>
        <v>0</v>
      </c>
      <c r="D38" s="12">
        <v>0</v>
      </c>
    </row>
    <row r="39" spans="2:3" ht="12.75">
      <c r="B39" t="s">
        <v>8</v>
      </c>
      <c r="C39" s="12">
        <v>0</v>
      </c>
    </row>
    <row r="40" ht="12.75">
      <c r="C40" s="12"/>
    </row>
    <row r="41" spans="1:3" ht="12.75">
      <c r="A41" s="13" t="s">
        <v>90</v>
      </c>
      <c r="B41" s="9" t="s">
        <v>91</v>
      </c>
      <c r="C41" s="14">
        <f>SUM(C42)</f>
        <v>0</v>
      </c>
    </row>
    <row r="42" spans="2:4" ht="12.75">
      <c r="B42" t="s">
        <v>8</v>
      </c>
      <c r="C42" s="12">
        <v>0</v>
      </c>
      <c r="D42" s="12">
        <v>0</v>
      </c>
    </row>
    <row r="43" ht="12.75">
      <c r="C43" s="12"/>
    </row>
    <row r="44" spans="1:8" ht="12.75">
      <c r="A44" s="13" t="s">
        <v>92</v>
      </c>
      <c r="B44" s="9" t="s">
        <v>93</v>
      </c>
      <c r="C44" s="14">
        <f>SUM(C45:C53)</f>
        <v>700</v>
      </c>
      <c r="D44" s="12">
        <v>454.42</v>
      </c>
      <c r="E44" s="12">
        <v>700</v>
      </c>
      <c r="F44" s="19">
        <f>(E44-C44)/C44</f>
        <v>0</v>
      </c>
      <c r="G44" s="12">
        <v>1000</v>
      </c>
      <c r="H44" s="19">
        <f>(G44-C44)/C44</f>
        <v>0.42857142857142855</v>
      </c>
    </row>
    <row r="45" spans="2:3" ht="12.75">
      <c r="B45" t="s">
        <v>94</v>
      </c>
      <c r="C45" s="12">
        <v>100</v>
      </c>
    </row>
    <row r="46" spans="2:3" ht="12.75">
      <c r="B46" t="s">
        <v>95</v>
      </c>
      <c r="C46" s="12">
        <v>100</v>
      </c>
    </row>
    <row r="47" spans="2:3" ht="12.75">
      <c r="B47" t="s">
        <v>96</v>
      </c>
      <c r="C47" s="12">
        <v>100</v>
      </c>
    </row>
    <row r="48" spans="2:3" ht="12.75">
      <c r="B48" t="s">
        <v>97</v>
      </c>
      <c r="C48" s="12">
        <v>100</v>
      </c>
    </row>
    <row r="49" spans="2:3" ht="12.75">
      <c r="B49" t="s">
        <v>98</v>
      </c>
      <c r="C49" s="12">
        <v>50</v>
      </c>
    </row>
    <row r="50" spans="2:3" ht="12.75">
      <c r="B50" t="s">
        <v>99</v>
      </c>
      <c r="C50" s="12">
        <v>100</v>
      </c>
    </row>
    <row r="51" spans="2:3" ht="12.75">
      <c r="B51" t="s">
        <v>100</v>
      </c>
      <c r="C51" s="12">
        <v>100</v>
      </c>
    </row>
    <row r="52" spans="2:3" ht="12.75">
      <c r="B52" t="s">
        <v>101</v>
      </c>
      <c r="C52" s="12">
        <v>0</v>
      </c>
    </row>
    <row r="53" spans="2:3" ht="12.75">
      <c r="B53" t="s">
        <v>102</v>
      </c>
      <c r="C53" s="12">
        <v>50</v>
      </c>
    </row>
    <row r="54" ht="12.75">
      <c r="C54" s="12"/>
    </row>
    <row r="55" spans="1:4" ht="12.75">
      <c r="A55" s="13" t="s">
        <v>103</v>
      </c>
      <c r="B55" s="9" t="s">
        <v>104</v>
      </c>
      <c r="C55" s="14">
        <f>SUM(C56)</f>
        <v>0</v>
      </c>
      <c r="D55" s="12">
        <v>0</v>
      </c>
    </row>
    <row r="56" spans="2:3" ht="12.75">
      <c r="B56" t="s">
        <v>8</v>
      </c>
      <c r="C56" s="12">
        <v>0</v>
      </c>
    </row>
    <row r="57" ht="12.75">
      <c r="C57" s="12"/>
    </row>
    <row r="58" spans="1:4" ht="12.75">
      <c r="A58" s="13" t="s">
        <v>105</v>
      </c>
      <c r="B58" s="9" t="s">
        <v>106</v>
      </c>
      <c r="C58" s="14">
        <f>SUM(C59)</f>
        <v>0</v>
      </c>
      <c r="D58" s="12">
        <v>0</v>
      </c>
    </row>
    <row r="59" spans="2:3" ht="12.75">
      <c r="B59" t="s">
        <v>8</v>
      </c>
      <c r="C59" s="12">
        <v>0</v>
      </c>
    </row>
    <row r="60" ht="12.75">
      <c r="C60" s="12"/>
    </row>
    <row r="61" spans="1:4" ht="12.75">
      <c r="A61" s="13" t="s">
        <v>107</v>
      </c>
      <c r="B61" s="9" t="s">
        <v>108</v>
      </c>
      <c r="C61" s="14">
        <f>SUM(C62)</f>
        <v>0</v>
      </c>
      <c r="D61" s="12">
        <v>0</v>
      </c>
    </row>
    <row r="62" spans="2:3" ht="12.75">
      <c r="B62" t="s">
        <v>8</v>
      </c>
      <c r="C62" s="12">
        <v>0</v>
      </c>
    </row>
    <row r="63" ht="12.75">
      <c r="C63" s="12"/>
    </row>
    <row r="64" spans="1:4" ht="12.75">
      <c r="A64" s="13" t="s">
        <v>109</v>
      </c>
      <c r="B64" s="9" t="s">
        <v>110</v>
      </c>
      <c r="C64" s="14">
        <f>SUM(C65)</f>
        <v>0</v>
      </c>
      <c r="D64" s="12">
        <v>0</v>
      </c>
    </row>
    <row r="65" spans="2:3" ht="12.75">
      <c r="B65" t="s">
        <v>8</v>
      </c>
      <c r="C65" s="12">
        <v>0</v>
      </c>
    </row>
    <row r="66" ht="12.75">
      <c r="C66" s="12"/>
    </row>
    <row r="67" spans="1:4" ht="12.75">
      <c r="A67" s="13" t="s">
        <v>111</v>
      </c>
      <c r="B67" s="9" t="s">
        <v>112</v>
      </c>
      <c r="C67" s="14">
        <f>SUM(C68)</f>
        <v>0</v>
      </c>
      <c r="D67" s="12">
        <v>0</v>
      </c>
    </row>
    <row r="68" spans="2:3" ht="12.75">
      <c r="B68" t="s">
        <v>8</v>
      </c>
      <c r="C68" s="12">
        <v>0</v>
      </c>
    </row>
    <row r="69" ht="12.75">
      <c r="C69" s="12"/>
    </row>
    <row r="70" spans="1:8" s="9" customFormat="1" ht="12.75">
      <c r="A70" s="13"/>
      <c r="B70" s="9" t="s">
        <v>121</v>
      </c>
      <c r="C70" s="14">
        <f>SUM(C44,C29,C26,C22,C19,C16,C5,C2)</f>
        <v>14230</v>
      </c>
      <c r="D70" s="14">
        <f>SUM(D2:D69)</f>
        <v>11673.14</v>
      </c>
      <c r="E70" s="14">
        <f>SUM(E2:E69)</f>
        <v>13102.834</v>
      </c>
      <c r="F70" s="21">
        <f>(E70-C70)/C70</f>
        <v>-0.07921054111033024</v>
      </c>
      <c r="G70" s="14">
        <f>SUM(G2:G69)</f>
        <v>10800</v>
      </c>
      <c r="H70" s="21">
        <f>(G70-C70)/C70</f>
        <v>-0.2410400562192551</v>
      </c>
    </row>
  </sheetData>
  <printOptions/>
  <pageMargins left="0.75" right="0.75" top="1" bottom="1" header="0.5" footer="0.5"/>
  <pageSetup fitToHeight="0" fitToWidth="1" horizontalDpi="600" verticalDpi="600" orientation="landscape" scale="78" r:id="rId1"/>
  <headerFooter alignWithMargins="0">
    <oddHeader>&amp;C&amp;A</oddHeader>
    <oddFooter>&amp;CPage &amp;P</oddFooter>
  </headerFooter>
  <ignoredErrors>
    <ignoredError sqref="F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Natharoj Juisai</dc:creator>
  <cp:keywords/>
  <dc:description/>
  <cp:lastModifiedBy>Joe Natharoj Juisai</cp:lastModifiedBy>
  <cp:lastPrinted>2003-11-04T03:53:18Z</cp:lastPrinted>
  <dcterms:created xsi:type="dcterms:W3CDTF">2003-03-04T03:37:52Z</dcterms:created>
  <dcterms:modified xsi:type="dcterms:W3CDTF">2003-12-09T11:49:33Z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-556294693</vt:i4>
  </property>
  <property fmtid="{D5CDD505-2E9C-101B-9397-08002B2CF9AE}" pid="4" name="_EmailSubje">
    <vt:lpwstr>Treasurer's Report</vt:lpwstr>
  </property>
  <property fmtid="{D5CDD505-2E9C-101B-9397-08002B2CF9AE}" pid="5" name="_AuthorEma">
    <vt:lpwstr>Joe.Juisai@IEEE.org</vt:lpwstr>
  </property>
  <property fmtid="{D5CDD505-2E9C-101B-9397-08002B2CF9AE}" pid="6" name="_AuthorEmailDisplayNa">
    <vt:lpwstr>Joe Natharoj Juisai</vt:lpwstr>
  </property>
</Properties>
</file>